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Školski odbor 2020_0205\"/>
    </mc:Choice>
  </mc:AlternateContent>
  <xr:revisionPtr revIDLastSave="0" documentId="13_ncr:1_{2DDE462C-7943-4DCE-9A91-2EA3A3F76FB1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Bilješke 2012" sheetId="1" r:id="rId1"/>
    <sheet name="Bilješke 2013" sheetId="2" r:id="rId2"/>
    <sheet name="Bilješke 2014" sheetId="3" r:id="rId3"/>
  </sheets>
  <definedNames>
    <definedName name="_xlnm.Print_Area" localSheetId="2">'Bilješke 2014'!$A$1:$C$155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3" l="1"/>
  <c r="C136" i="3" l="1"/>
  <c r="C31" i="3" l="1"/>
  <c r="C28" i="3"/>
  <c r="C25" i="3"/>
  <c r="C19" i="3"/>
  <c r="C108" i="3" l="1"/>
  <c r="C95" i="3" l="1"/>
  <c r="C41" i="3"/>
  <c r="C100" i="3" l="1"/>
  <c r="C99" i="3" l="1"/>
  <c r="C117" i="3"/>
  <c r="C55" i="3"/>
  <c r="C53" i="3" s="1"/>
  <c r="C10" i="3"/>
  <c r="C60" i="3"/>
  <c r="C34" i="3"/>
  <c r="C70" i="3"/>
  <c r="C38" i="3"/>
  <c r="C37" i="3" s="1"/>
  <c r="C25" i="2"/>
  <c r="C119" i="2"/>
  <c r="C96" i="2"/>
  <c r="C102" i="2" s="1"/>
  <c r="C62" i="2"/>
  <c r="C91" i="2" s="1"/>
  <c r="C34" i="2"/>
  <c r="C13" i="2"/>
  <c r="C38" i="2"/>
  <c r="B35" i="1"/>
  <c r="B37" i="1"/>
  <c r="B20" i="1"/>
  <c r="B22" i="1" s="1"/>
  <c r="C8" i="3" l="1"/>
  <c r="C51" i="2"/>
  <c r="C56" i="2" s="1"/>
  <c r="C109" i="2" s="1"/>
  <c r="C105" i="2"/>
  <c r="C110" i="2" s="1"/>
  <c r="C111" i="2" s="1"/>
  <c r="C68" i="3"/>
  <c r="C114" i="3" s="1"/>
  <c r="C113" i="3" l="1"/>
  <c r="C115" i="3" s="1"/>
  <c r="C124" i="3" s="1"/>
  <c r="C125" i="3" s="1"/>
  <c r="C63" i="3"/>
</calcChain>
</file>

<file path=xl/sharedStrings.xml><?xml version="1.0" encoding="utf-8"?>
<sst xmlns="http://schemas.openxmlformats.org/spreadsheetml/2006/main" count="275" uniqueCount="220">
  <si>
    <t>RASHODI POSLOVANJA:</t>
  </si>
  <si>
    <t>Prihodi od prodaje nefinancijske imovine - stambeni objekti (otplata kredita za otkup stanova na kojima postoji stanarsko pravo - 35%)</t>
  </si>
  <si>
    <t>B I L J E Š K E</t>
  </si>
  <si>
    <t>OSNOVNA ŠKOLA BISAG</t>
  </si>
  <si>
    <t>AOP 001 u PR-RAS-u sastoji se od sljedećih prihoda:</t>
  </si>
  <si>
    <t>Županijski proračun - materijalni troškovi poslovanja</t>
  </si>
  <si>
    <t>Prihodi od sufinanciranja učenika za školsku kuhinju, učeniče ekskurzije, Školu u prirodi, jednodnevne izlete, osiguranje učenika, učenička knjižnica, učenička zadruga, ispiti znanja</t>
  </si>
  <si>
    <t>Ostali prihodi od financijske imovine - kamate CP</t>
  </si>
  <si>
    <t>UKUPNO - PRIHODI POSLOVANJA (AOP 001):</t>
  </si>
  <si>
    <t>UKUPNI PRIHODI I PRIMICI:</t>
  </si>
  <si>
    <t>Materijalni rashodi</t>
  </si>
  <si>
    <t>Županijski proračun - lektira u kazalištu</t>
  </si>
  <si>
    <t>Državni proračun - plaće, prijevoz na posao, jubilarne nagrade, regres za godišnji odmor, darovi povodom Sv. Nikole, mentorstvo, pomoći, potpore za rad  ŠŠK</t>
  </si>
  <si>
    <t>Prihodi od prodaje starog papira</t>
  </si>
  <si>
    <t>Općine Breznica - za nabavku materijala i pribora  za polaznike predškole</t>
  </si>
  <si>
    <t>UKUPNI PRIHODI I PRIMICI (AOP 598):</t>
  </si>
  <si>
    <t>UKUPNI RASHODI POSLOVANJA - AOP 244</t>
  </si>
  <si>
    <t>Financijski rashodi - AOP 178</t>
  </si>
  <si>
    <t>Rashodi za materijal i energiju - AOP 151</t>
  </si>
  <si>
    <t>Rashodi za usluge - AOP 159</t>
  </si>
  <si>
    <t>Naknade troškova zaposlenima - AOP 146</t>
  </si>
  <si>
    <t>Ostali nespomenuti rashodi poslovanja - AOP 171 (rashodi za učeničke ekskurzije, Školu u prirodi, natjecanja učenika, učeničke zadruge, članarina, premije osiguranja učenika, reprezentacije)</t>
  </si>
  <si>
    <t>Rashodi za zaposlene - AOP 133</t>
  </si>
  <si>
    <t>Višak prihoda i primitaka - preneseni  - AOP 602</t>
  </si>
  <si>
    <t>Višak prihoda i primitaka raspoloživ u sljedećem razdoblju - AOP 604</t>
  </si>
  <si>
    <t>UKUPNI RASHODI - AOP 378</t>
  </si>
  <si>
    <t>Ostali rashodi - AOP 225</t>
  </si>
  <si>
    <t>Naknade troškova osobama izvan radnog odnosa - AOP 169</t>
  </si>
  <si>
    <t xml:space="preserve"> - školska kuhinja</t>
  </si>
  <si>
    <t xml:space="preserve"> - stambena sredstva</t>
  </si>
  <si>
    <t xml:space="preserve"> - školska knjižnica</t>
  </si>
  <si>
    <t xml:space="preserve"> - učenička zadruga</t>
  </si>
  <si>
    <t>Rashodi za nabavu nefinancijske imovine - AOP 303 (odnosi se na kupnju licence knjigovodstvenog software-a, računala, uredskog namještaja, video nadzora, dokument kamere, motorne kose za održavanje i knjiga)</t>
  </si>
  <si>
    <t>Tekuća donacija fizičkih osoba - velečasni Maksimilijan Herceg</t>
  </si>
  <si>
    <t xml:space="preserve">  Voditelj računovodstva:                                                                               Ravnateljica:                                                 </t>
  </si>
  <si>
    <t xml:space="preserve">        Vlado Derdić                                                                           Draženka Švelec-Juričić</t>
  </si>
  <si>
    <t>UZ FINANCIJSKI IZVJEŠTAJ ZA RAZDOBLJE 01.01. - 31.12.2012.</t>
  </si>
  <si>
    <t>Stanje sredstava na žiro-računu i blagajni na dan 31.12.2012.</t>
  </si>
  <si>
    <t>U Bisagu, 10.02.2013.</t>
  </si>
  <si>
    <t>Školski športski savez Varaždinske županije - potpora ŠŠK OŠ Bisag</t>
  </si>
  <si>
    <t xml:space="preserve"> - ostalo </t>
  </si>
  <si>
    <t>Ostali prihodi od financijske imovine</t>
  </si>
  <si>
    <t>Sufinanciranje cijene usluge, participacije i slično</t>
  </si>
  <si>
    <t>Ostali nespomenuti prihodi po posebnim propisima</t>
  </si>
  <si>
    <t>Tekuće donacije</t>
  </si>
  <si>
    <t>Prihodi za financiranje rashoda poslovanja</t>
  </si>
  <si>
    <t>Državni proračun - prihodi za plaće</t>
  </si>
  <si>
    <t>Državni proračun - prihodi za prijevoz zaposlenika</t>
  </si>
  <si>
    <t>Državni proračun - prihodi za jubilarne nagrade</t>
  </si>
  <si>
    <t>Državni proračun - prihodi za dar djeci za sv. Nikolu</t>
  </si>
  <si>
    <t>Državni proračun - prihodi za mentorstvo</t>
  </si>
  <si>
    <t>Županijski proračun - prihodi za materijalne rashode</t>
  </si>
  <si>
    <t>Županijski proračun - ostali prihodi</t>
  </si>
  <si>
    <t>Ostali prihodi</t>
  </si>
  <si>
    <t>PRIHODI POSLOVANJA</t>
  </si>
  <si>
    <t>Prihodi od prodaje stanova</t>
  </si>
  <si>
    <t>Prihodi od prodaje nefinancijske imovine</t>
  </si>
  <si>
    <t>Učenička zadruga</t>
  </si>
  <si>
    <t>Donacija Crvenog križa - akcija Solidarnost na djelu</t>
  </si>
  <si>
    <t>Uplate učenika i zaposlenika za školsku kuhinju</t>
  </si>
  <si>
    <t>Uplate za jednodnevne izlete</t>
  </si>
  <si>
    <t>Uplate za osiguranje učenika</t>
  </si>
  <si>
    <t>Uplate za fotokopiranje</t>
  </si>
  <si>
    <t>Uplate za ispite znanja</t>
  </si>
  <si>
    <t>Pasivna kamata CP</t>
  </si>
  <si>
    <t>Rashodi za zaposlene</t>
  </si>
  <si>
    <t>Službena putovanja</t>
  </si>
  <si>
    <t>Naknade za prijevoz na posao i s posla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</si>
  <si>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</si>
  <si>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</si>
  <si>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</si>
  <si>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</si>
  <si>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</si>
  <si>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</si>
  <si>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</si>
  <si>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</si>
  <si>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Usluge telefona, pošte i prijevoza</t>
  </si>
  <si>
    <t>Usluge tekućeg i investicijskkog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</si>
  <si>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</si>
  <si>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</si>
  <si>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</si>
  <si>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</si>
  <si>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</si>
  <si>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</si>
  <si>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Reprezentacija</t>
  </si>
  <si>
    <t>Članarine</t>
  </si>
  <si>
    <t>Ostali nespomenuti rashodi poslovanja</t>
  </si>
  <si>
    <t>Bankarske usluge i usluge platnog prometa</t>
  </si>
  <si>
    <t>Financijski rashodi</t>
  </si>
  <si>
    <t>RASHODI POSLOVANJA</t>
  </si>
  <si>
    <t>Rashodi za nabavu proizvedene dugotrajne imovine</t>
  </si>
  <si>
    <t>Uredska oprema i namještaj</t>
  </si>
  <si>
    <t>Oprema za održavanje i zaštitu</t>
  </si>
  <si>
    <t>Uređaji, strojevi i oprema za ostale namjene</t>
  </si>
  <si>
    <t>Knjige</t>
  </si>
  <si>
    <t>RASHODI ZA NABAVU NEFINANCIJSKE IMOVINE</t>
  </si>
  <si>
    <t>Višak prihoda od financijske imovine</t>
  </si>
  <si>
    <t>Školska kuhinja</t>
  </si>
  <si>
    <t>Školska knjižnica</t>
  </si>
  <si>
    <t>Ostalo</t>
  </si>
  <si>
    <t>PRIHODI:</t>
  </si>
  <si>
    <t>RASHODI:</t>
  </si>
  <si>
    <t>UKUPNO RASHODI (Klasa 3 + Klasa 4)</t>
  </si>
  <si>
    <t>VIŠAK PRIHODA POSLOVANJA</t>
  </si>
  <si>
    <t>UKUPNO PRIHODI (Klasa 6 + Klasa 7)</t>
  </si>
  <si>
    <t>922139   Ostalo: 23.430,95 kn.</t>
  </si>
  <si>
    <t>REZULTAT:</t>
  </si>
  <si>
    <t>Višak prihoda i primitaka raspoloživ u sljedećem razdoblju</t>
  </si>
  <si>
    <t>UZ FINANCIJSKI IZVJEŠTAJ ZA RAZDOBLJE OD 01.01. DO 31.12.2013.</t>
  </si>
  <si>
    <t>Izvješće sastavio:                       Vlado Derdić</t>
  </si>
  <si>
    <t xml:space="preserve">                                              ____________________</t>
  </si>
  <si>
    <t>Tekuće pomoći od ostalih izvanproračunski h korisnika</t>
  </si>
  <si>
    <t>Škola u prirodi</t>
  </si>
  <si>
    <t>Ostali prihodi za posebne namjene - HZZ za volontiranje Sviben</t>
  </si>
  <si>
    <t>Uplate od prodaje na jesenskom sajmu</t>
  </si>
  <si>
    <t>Uplate od prodaje školskog časopisa "Sunce"</t>
  </si>
  <si>
    <t>Uplata od akcije "Djeca leptiri"</t>
  </si>
  <si>
    <t>OŠ B. Hum - sufinanciranje ugovora od djelu - Marko Ferek</t>
  </si>
  <si>
    <t xml:space="preserve">Prijenos viška prihoda iz 2012. </t>
  </si>
  <si>
    <t>Prijenos namjenskih sredstava u prihode</t>
  </si>
  <si>
    <t>Donacija Narodnih novina d.d. - od prodaje udžbenika</t>
  </si>
  <si>
    <t>Državni proračun - pomoći</t>
  </si>
  <si>
    <t>Zakupnine i najamnine</t>
  </si>
  <si>
    <t>Ostali rashodi</t>
  </si>
  <si>
    <t>Pristojbe i naknade</t>
  </si>
  <si>
    <t>Rashodi za nabavu neproizvedene dugotrajne imovine</t>
  </si>
  <si>
    <t>Licence</t>
  </si>
  <si>
    <t>Stanje sredstava na žiro-računu i blagajni na dan 31.12.2013.</t>
  </si>
  <si>
    <t>Tekuće donacije u novcu - Udruga "Srce" Sveti Ivan Zelina</t>
  </si>
  <si>
    <t>Uplaćena sredstva Ministarstva gospodarstva prema Ugovoru</t>
  </si>
  <si>
    <t>922137   Sredstva Ministarstva gospodarstva: 72.774,93</t>
  </si>
  <si>
    <t>Iskazani iznos odnosi se na poticajna, namjenska i bespovratna sredstva dodijeljena od strane Ministarstva gospodarstva sukladno potpisanom Ugovoru o dodjeli bespovratnih sredstva za sufinanciranje projekta - Poboljšanje energetske učinkovitosti - uspostava energetski učinkovitog sustava rasvjete.</t>
  </si>
  <si>
    <t>6 + 7</t>
  </si>
  <si>
    <t>Centar za socijalnu skrb - sufinanciranje Škole u prirodi za učenika</t>
  </si>
  <si>
    <t>UKUPNI RASHODI POSLOVANJA</t>
  </si>
  <si>
    <t>3 + 4</t>
  </si>
  <si>
    <t>NAPOMENE UZ NEKE STAVKE VIŠKA PRIHODA OD FINANCIJSKE IMOVINE:</t>
  </si>
  <si>
    <t>Iskazani iznos odnosi se na sredstva predviđena za sanaciju prozorskih klupčica na sjevernoj strani zgrade, te postavljanje telefonske centrale u školi.</t>
  </si>
  <si>
    <t>U Bisagu, 12. veljače 2014.</t>
  </si>
  <si>
    <t xml:space="preserve">                                                                                                              Draženka Švelec-Juričić</t>
  </si>
  <si>
    <t xml:space="preserve">                                                                                                                      RAVNATELJICA:</t>
  </si>
  <si>
    <t xml:space="preserve">                                                                                                     ______________________________</t>
  </si>
  <si>
    <t>Premije osiguranja</t>
  </si>
  <si>
    <t>Usluge promidžbe i informiranja</t>
  </si>
  <si>
    <t>Tekuće pomoći prorač. koris. iz proračuna koji im nije nadležan</t>
  </si>
  <si>
    <t xml:space="preserve"> - za plaće</t>
  </si>
  <si>
    <t xml:space="preserve"> - za prijevoz na posao</t>
  </si>
  <si>
    <t xml:space="preserve"> - za jubilarne nagrade</t>
  </si>
  <si>
    <t xml:space="preserve"> - za plaćanje naknade za nezapošljavanje invalida</t>
  </si>
  <si>
    <t>Ostali nespomenuti prihodi</t>
  </si>
  <si>
    <t>Županijski proračun - ostali prihodi:</t>
  </si>
  <si>
    <t>P R I H O D I</t>
  </si>
  <si>
    <t>R A S H O D I</t>
  </si>
  <si>
    <t>Usluge tekućeg i investicijskog održavanja</t>
  </si>
  <si>
    <t xml:space="preserve"> - blagajna</t>
  </si>
  <si>
    <t>Poslovni objekti</t>
  </si>
  <si>
    <t>Sportska i glazbena oprema</t>
  </si>
  <si>
    <t>Dodatna ulaganja na građevinskim objektima</t>
  </si>
  <si>
    <t>Dodatna ulaganja na postrojenju i opremi</t>
  </si>
  <si>
    <t>Rashodi za dodatna ulaganja na nefinancijskoj imovini</t>
  </si>
  <si>
    <t>REKAPITULACIJA PRIHODA I RASHODA:</t>
  </si>
  <si>
    <t xml:space="preserve"> - regres za godišnjij odmor, božićnica, dar djeci</t>
  </si>
  <si>
    <t>Kamate na depozite po viđenju</t>
  </si>
  <si>
    <t>Komunikacijska oprema</t>
  </si>
  <si>
    <t xml:space="preserve"> - Školska shema - priznavanje prihoda PDV-a</t>
  </si>
  <si>
    <t xml:space="preserve"> - ostali prihodi</t>
  </si>
  <si>
    <t xml:space="preserve"> - donacija za radne i obične bilježnice</t>
  </si>
  <si>
    <t>Tekuće pomoći Općine Breznica</t>
  </si>
  <si>
    <t xml:space="preserve"> - uplate učenika i radnika za školsku kuhinju</t>
  </si>
  <si>
    <t xml:space="preserve"> - uplate za ispite znanja i nastavne listiće</t>
  </si>
  <si>
    <t xml:space="preserve"> - uplate za ekskurzije, terensku nastavu, školu u prirodi</t>
  </si>
  <si>
    <t xml:space="preserve"> - uplate za fotokopiranje</t>
  </si>
  <si>
    <t xml:space="preserve"> - uplate učenika za osiguranje od nezgode</t>
  </si>
  <si>
    <t>Prihodi od tekućih donacija (Croatia osiguranje)</t>
  </si>
  <si>
    <t>Prihodi od prodaje proizvoda i robe (adventski predmeti i ukrasi)</t>
  </si>
  <si>
    <t xml:space="preserve"> - trošak školske prehrane</t>
  </si>
  <si>
    <t>Tekuće pomoći temeljem prijenosa EU sredstava</t>
  </si>
  <si>
    <t xml:space="preserve"> - Školska shema - prihodi bez PDV-a</t>
  </si>
  <si>
    <t>Tekući prijenosi između proračunskih korisnika istog proračuna</t>
  </si>
  <si>
    <t xml:space="preserve"> - Medni dan</t>
  </si>
  <si>
    <t xml:space="preserve"> - trošak školske prehrane EU projekt</t>
  </si>
  <si>
    <t>Preneseni višak prihoda poslovanja iz protekle godine</t>
  </si>
  <si>
    <t>Eu projekt Erasmus+</t>
  </si>
  <si>
    <t xml:space="preserve"> - žiro-račun redovni</t>
  </si>
  <si>
    <t xml:space="preserve"> - žiro račun za posebne namjene (EU projekt Erasmus+)</t>
  </si>
  <si>
    <t>BILJEŠKE UZ BILANCU</t>
  </si>
  <si>
    <t>UZ FINANCIJSKI IZVJEŠTAJ ZA RAZDOBLJE OD 01.01. DO 31.12.2019.</t>
  </si>
  <si>
    <t xml:space="preserve"> - pomoći</t>
  </si>
  <si>
    <t xml:space="preserve"> - donacija za uređenje parkirališta na prilazu školi</t>
  </si>
  <si>
    <t xml:space="preserve"> - donacija za dar djeci za sv Nikolu (terenska nastava učenika 1. do 8. razreda 06.12.2019.)</t>
  </si>
  <si>
    <t xml:space="preserve"> - donacija za projekt Erasmus+ (pregače)</t>
  </si>
  <si>
    <t xml:space="preserve"> - školska knjižnica - uplata rabata od pretplata na časopise</t>
  </si>
  <si>
    <t xml:space="preserve"> - donacija Crvenog križa Novi Marof od Akcije Solidarnost na djelu 2019</t>
  </si>
  <si>
    <t xml:space="preserve"> - donacija Euroherc osiguranja i Gradske tržnice Varaždin</t>
  </si>
  <si>
    <t xml:space="preserve"> - novčana nagrada mentorima (A. Derdić - za sudjelov. na drž. natj. iz geografije)</t>
  </si>
  <si>
    <t xml:space="preserve"> - za uređenje parkirališta na prilazu školi</t>
  </si>
  <si>
    <t>Višak prihoda na kraju 2019.</t>
  </si>
  <si>
    <t>VIŠAK PRIHODA NA KRAJU 2019. GODINE</t>
  </si>
  <si>
    <t>Stanje sredstava na žiro-računu i blagajni na dan 31.12.2019.</t>
  </si>
  <si>
    <t>VIŠAK PRIHODA RASPOLOŽIV U 2020. GODINI</t>
  </si>
  <si>
    <t>U Bisagu, 31. siječnja 2020.</t>
  </si>
  <si>
    <t xml:space="preserve"> - U 2019. godini nije bilo ugovornih odnosa (dana kreditna pisma, hipoteke, dana jamstva, založno pravo i sl..), te nije bilo sudskih sporova koji su u tijeku...</t>
  </si>
  <si>
    <t>MZO - za nabavku nastavnih sredstava i opreme prema Odluci</t>
  </si>
  <si>
    <t>MZO - za kupnju licenci</t>
  </si>
  <si>
    <t>Prijenos EU sredstava za financiranje Projekta Užina za sve u 2019./2020.</t>
  </si>
  <si>
    <t>Trošak školske kuhinje koje financira VŽ županija za šk.god. 2019./2020.</t>
  </si>
  <si>
    <t xml:space="preserve">Za nabavku nove i održavanje postojeće informatičke opreme </t>
  </si>
  <si>
    <t>Za nabavku novog namještaja u učionicama</t>
  </si>
  <si>
    <t>RASPODJELA RASPOLOŽIVOG VIŠKA PRIHODA U 2020. GODINI</t>
  </si>
  <si>
    <t>U K U P N O:</t>
  </si>
  <si>
    <t xml:space="preserve">                                                                                                                                                  RAVNATELJICA:</t>
  </si>
  <si>
    <t xml:space="preserve">                                                                                                                                            Draženka Švelec-Juričić</t>
  </si>
  <si>
    <t>AOP 233</t>
  </si>
  <si>
    <t>92211 Višak prihoda poslovanja</t>
  </si>
  <si>
    <t>Indeks: 271,9</t>
  </si>
  <si>
    <t>AOP 238</t>
  </si>
  <si>
    <t>92222 Manjak prihoda od nefinancijske imovine</t>
  </si>
  <si>
    <t>Indeks: 381,0</t>
  </si>
  <si>
    <t>Do povećanja je došlo uslijed primitka novčanih sredstava od Varaždinske županije za sanaciju vanjske stolarije, te sredstava od Varaždinske županije i Općine Breznica za izgradnju parkirališta na prilazu prema školi.</t>
  </si>
  <si>
    <t>Iskazano povećanje manjka prihoda od nefinancijske imovine rezultat je dodatnih ulaganja na građevinskim objektima (sanacija vanjske stolarije i izgradnja parkirališta na prilazu školi).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</si>
</sst>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5" tint="-0.499984740745262"/>
      <name val="Calibri"/>
      <family val="2"/>
      <charset val="238"/>
      <scheme val="minor"/>
    </font>
    <font>
      <sz val="10"/>
      <color theme="5" tint="-0.49998474074526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3" fontId="2" fillId="4" borderId="5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3" fontId="2" fillId="5" borderId="6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6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5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 wrapText="1"/>
    </xf>
    <xf numFmtId="4" fontId="16" fillId="6" borderId="0" xfId="0" applyNumberFormat="1" applyFont="1" applyFill="1" applyAlignment="1">
      <alignment vertical="center"/>
    </xf>
    <xf numFmtId="4" fontId="14" fillId="6" borderId="0" xfId="0" applyNumberFormat="1" applyFont="1" applyFill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vertical="center" wrapText="1"/>
    </xf>
    <xf numFmtId="4" fontId="13" fillId="6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9" fillId="6" borderId="0" xfId="0" applyFont="1" applyFill="1" applyAlignment="1">
      <alignment horizontal="left" vertical="center"/>
    </xf>
    <xf numFmtId="0" fontId="19" fillId="6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Alignment="1">
      <alignment vertical="center"/>
    </xf>
    <xf numFmtId="164" fontId="16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16" fillId="0" borderId="2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9" fillId="6" borderId="0" xfId="0" applyNumberFormat="1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11" fillId="7" borderId="0" xfId="0" applyFont="1" applyFill="1" applyAlignment="1">
      <alignment horizontal="left" vertical="center"/>
    </xf>
    <xf numFmtId="164" fontId="14" fillId="7" borderId="0" xfId="0" applyNumberFormat="1" applyFont="1" applyFill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164" fontId="24" fillId="7" borderId="1" xfId="0" applyNumberFormat="1" applyFont="1" applyFill="1" applyBorder="1" applyAlignment="1">
      <alignment vertical="center"/>
    </xf>
    <xf numFmtId="0" fontId="13" fillId="7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4" fontId="22" fillId="6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6" borderId="3" xfId="0" applyFont="1" applyFill="1" applyBorder="1" applyAlignment="1">
      <alignment vertical="center" wrapText="1"/>
    </xf>
    <xf numFmtId="164" fontId="13" fillId="6" borderId="3" xfId="0" applyNumberFormat="1" applyFont="1" applyFill="1" applyBorder="1" applyAlignment="1">
      <alignment vertical="center"/>
    </xf>
    <xf numFmtId="0" fontId="11" fillId="6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 vertical="center"/>
    </xf>
    <xf numFmtId="0" fontId="19" fillId="8" borderId="0" xfId="0" applyFont="1" applyFill="1" applyAlignment="1">
      <alignment vertical="center" wrapText="1"/>
    </xf>
    <xf numFmtId="164" fontId="16" fillId="8" borderId="0" xfId="0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22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164" fontId="28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0" xfId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9" fillId="0" borderId="0" xfId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164" fontId="11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9" borderId="0" xfId="0" applyFont="1" applyFill="1" applyAlignment="1">
      <alignment horizontal="left" vertical="center"/>
    </xf>
    <xf numFmtId="164" fontId="14" fillId="9" borderId="0" xfId="0" applyNumberFormat="1" applyFont="1" applyFill="1" applyAlignment="1">
      <alignment vertical="center"/>
    </xf>
    <xf numFmtId="0" fontId="27" fillId="9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64" fontId="24" fillId="0" borderId="0" xfId="0" applyNumberFormat="1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164" fontId="28" fillId="0" borderId="0" xfId="0" applyNumberFormat="1" applyFont="1" applyBorder="1" applyAlignment="1">
      <alignment vertical="center"/>
    </xf>
    <xf numFmtId="0" fontId="11" fillId="7" borderId="0" xfId="0" applyFont="1" applyFill="1" applyAlignment="1">
      <alignment vertical="center"/>
    </xf>
    <xf numFmtId="0" fontId="31" fillId="7" borderId="0" xfId="0" applyFont="1" applyFill="1" applyAlignment="1">
      <alignment horizontal="left" vertical="center"/>
    </xf>
    <xf numFmtId="164" fontId="28" fillId="7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Normalno" xfId="0" builtinId="0"/>
    <cellStyle name="Obično_List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52"/>
  <sheetViews>
    <sheetView topLeftCell="A37" zoomScaleNormal="100" zoomScaleSheetLayoutView="100" workbookViewId="0">
      <selection activeCell="D15" sqref="D15"/>
    </sheetView>
  </sheetViews>
  <sheetFormatPr defaultRowHeight="16.5" customHeight="1" x14ac:dyDescent="0.2"/>
  <cols>
    <col min="1" max="1" width="75.85546875" style="2" customWidth="1"/>
    <col min="2" max="2" width="16.42578125" style="4" customWidth="1"/>
    <col min="3" max="16384" width="9.140625" style="1"/>
  </cols>
  <sheetData>
    <row r="1" spans="1:2" ht="16.5" customHeight="1" x14ac:dyDescent="0.2">
      <c r="A1" s="1" t="s">
        <v>3</v>
      </c>
    </row>
    <row r="4" spans="1:2" ht="16.5" customHeight="1" x14ac:dyDescent="0.2">
      <c r="A4" s="167" t="s">
        <v>2</v>
      </c>
      <c r="B4" s="168"/>
    </row>
    <row r="5" spans="1:2" ht="16.5" customHeight="1" x14ac:dyDescent="0.2">
      <c r="A5" s="167" t="s">
        <v>36</v>
      </c>
      <c r="B5" s="168"/>
    </row>
    <row r="6" spans="1:2" ht="16.5" customHeight="1" x14ac:dyDescent="0.2">
      <c r="A6" s="9"/>
      <c r="B6" s="10"/>
    </row>
    <row r="7" spans="1:2" ht="16.5" customHeight="1" x14ac:dyDescent="0.2">
      <c r="A7" s="9"/>
      <c r="B7" s="10"/>
    </row>
    <row r="8" spans="1:2" ht="16.5" customHeight="1" thickBot="1" x14ac:dyDescent="0.25">
      <c r="A8" s="7"/>
      <c r="B8" s="8"/>
    </row>
    <row r="9" spans="1:2" ht="16.5" customHeight="1" thickBot="1" x14ac:dyDescent="0.25">
      <c r="A9" s="26" t="s">
        <v>9</v>
      </c>
      <c r="B9" s="29"/>
    </row>
    <row r="10" spans="1:2" ht="24.75" customHeight="1" x14ac:dyDescent="0.2">
      <c r="A10" s="3" t="s">
        <v>4</v>
      </c>
    </row>
    <row r="11" spans="1:2" ht="40.5" customHeight="1" x14ac:dyDescent="0.2">
      <c r="A11" s="5" t="s">
        <v>12</v>
      </c>
      <c r="B11" s="14">
        <v>2176916</v>
      </c>
    </row>
    <row r="12" spans="1:2" ht="16.5" customHeight="1" x14ac:dyDescent="0.2">
      <c r="A12" s="11" t="s">
        <v>5</v>
      </c>
      <c r="B12" s="15">
        <v>333914</v>
      </c>
    </row>
    <row r="13" spans="1:2" ht="16.5" customHeight="1" x14ac:dyDescent="0.2">
      <c r="A13" s="11" t="s">
        <v>11</v>
      </c>
      <c r="B13" s="15">
        <v>5600</v>
      </c>
    </row>
    <row r="14" spans="1:2" ht="58.5" customHeight="1" x14ac:dyDescent="0.2">
      <c r="A14" s="11" t="s">
        <v>6</v>
      </c>
      <c r="B14" s="15">
        <v>173749</v>
      </c>
    </row>
    <row r="15" spans="1:2" ht="27.75" customHeight="1" x14ac:dyDescent="0.2">
      <c r="A15" s="11" t="s">
        <v>14</v>
      </c>
      <c r="B15" s="15">
        <v>1000</v>
      </c>
    </row>
    <row r="16" spans="1:2" ht="24" customHeight="1" x14ac:dyDescent="0.2">
      <c r="A16" s="11" t="s">
        <v>39</v>
      </c>
      <c r="B16" s="15">
        <v>518</v>
      </c>
    </row>
    <row r="17" spans="1:2" ht="22.5" customHeight="1" x14ac:dyDescent="0.2">
      <c r="A17" s="11" t="s">
        <v>7</v>
      </c>
      <c r="B17" s="15">
        <v>724</v>
      </c>
    </row>
    <row r="18" spans="1:2" ht="24.75" customHeight="1" x14ac:dyDescent="0.2">
      <c r="A18" s="27" t="s">
        <v>33</v>
      </c>
      <c r="B18" s="15">
        <v>750</v>
      </c>
    </row>
    <row r="19" spans="1:2" ht="16.5" customHeight="1" thickBot="1" x14ac:dyDescent="0.25">
      <c r="A19" s="28" t="s">
        <v>13</v>
      </c>
      <c r="B19" s="16">
        <v>355</v>
      </c>
    </row>
    <row r="20" spans="1:2" ht="16.5" customHeight="1" x14ac:dyDescent="0.2">
      <c r="A20" s="17" t="s">
        <v>8</v>
      </c>
      <c r="B20" s="18">
        <f>SUM(B11:B19)</f>
        <v>2693526</v>
      </c>
    </row>
    <row r="21" spans="1:2" ht="42" customHeight="1" thickBot="1" x14ac:dyDescent="0.25">
      <c r="A21" s="13" t="s">
        <v>1</v>
      </c>
      <c r="B21" s="16">
        <v>3596</v>
      </c>
    </row>
    <row r="22" spans="1:2" ht="16.5" customHeight="1" thickBot="1" x14ac:dyDescent="0.25">
      <c r="A22" s="19" t="s">
        <v>15</v>
      </c>
      <c r="B22" s="20">
        <f>SUM(B20:B21)</f>
        <v>2697122</v>
      </c>
    </row>
    <row r="25" spans="1:2" ht="16.5" customHeight="1" thickBot="1" x14ac:dyDescent="0.25">
      <c r="A25" s="7"/>
      <c r="B25" s="8"/>
    </row>
    <row r="26" spans="1:2" ht="24.75" customHeight="1" thickBot="1" x14ac:dyDescent="0.25">
      <c r="A26" s="25" t="s">
        <v>0</v>
      </c>
      <c r="B26" s="29"/>
    </row>
    <row r="27" spans="1:2" ht="16.5" customHeight="1" x14ac:dyDescent="0.2">
      <c r="A27" s="5" t="s">
        <v>22</v>
      </c>
      <c r="B27" s="6">
        <v>1985198</v>
      </c>
    </row>
    <row r="28" spans="1:2" ht="16.5" customHeight="1" x14ac:dyDescent="0.2">
      <c r="A28" s="11" t="s">
        <v>20</v>
      </c>
      <c r="B28" s="12">
        <v>221070</v>
      </c>
    </row>
    <row r="29" spans="1:2" ht="16.5" customHeight="1" x14ac:dyDescent="0.2">
      <c r="A29" s="11" t="s">
        <v>18</v>
      </c>
      <c r="B29" s="12">
        <v>269882</v>
      </c>
    </row>
    <row r="30" spans="1:2" ht="16.5" customHeight="1" x14ac:dyDescent="0.2">
      <c r="A30" s="11" t="s">
        <v>19</v>
      </c>
      <c r="B30" s="12">
        <v>98748</v>
      </c>
    </row>
    <row r="31" spans="1:2" ht="52.5" customHeight="1" x14ac:dyDescent="0.2">
      <c r="A31" s="11" t="s">
        <v>21</v>
      </c>
      <c r="B31" s="12">
        <v>68393</v>
      </c>
    </row>
    <row r="32" spans="1:2" ht="22.5" customHeight="1" x14ac:dyDescent="0.2">
      <c r="A32" s="27" t="s">
        <v>27</v>
      </c>
      <c r="B32" s="12">
        <v>1740</v>
      </c>
    </row>
    <row r="33" spans="1:2" ht="18.75" customHeight="1" x14ac:dyDescent="0.2">
      <c r="A33" s="11" t="s">
        <v>17</v>
      </c>
      <c r="B33" s="12">
        <v>2693</v>
      </c>
    </row>
    <row r="34" spans="1:2" ht="16.5" customHeight="1" thickBot="1" x14ac:dyDescent="0.25">
      <c r="A34" s="30" t="s">
        <v>26</v>
      </c>
      <c r="B34" s="1">
        <v>660</v>
      </c>
    </row>
    <row r="35" spans="1:2" ht="16.5" customHeight="1" x14ac:dyDescent="0.2">
      <c r="A35" s="21" t="s">
        <v>16</v>
      </c>
      <c r="B35" s="22">
        <f>SUM(B27:B34)</f>
        <v>2648384</v>
      </c>
    </row>
    <row r="36" spans="1:2" ht="42" customHeight="1" thickBot="1" x14ac:dyDescent="0.25">
      <c r="A36" s="27" t="s">
        <v>32</v>
      </c>
      <c r="B36" s="12">
        <v>47862</v>
      </c>
    </row>
    <row r="37" spans="1:2" ht="16.5" customHeight="1" thickBot="1" x14ac:dyDescent="0.25">
      <c r="A37" s="23" t="s">
        <v>25</v>
      </c>
      <c r="B37" s="24">
        <f>SUM(B35:B36)</f>
        <v>2696246</v>
      </c>
    </row>
    <row r="38" spans="1:2" ht="23.25" customHeight="1" x14ac:dyDescent="0.2">
      <c r="A38" s="27" t="s">
        <v>23</v>
      </c>
      <c r="B38" s="31">
        <v>56659</v>
      </c>
    </row>
    <row r="39" spans="1:2" ht="16.5" customHeight="1" x14ac:dyDescent="0.2">
      <c r="A39" s="27" t="s">
        <v>28</v>
      </c>
      <c r="B39" s="32">
        <v>7512.84</v>
      </c>
    </row>
    <row r="40" spans="1:2" ht="16.5" customHeight="1" x14ac:dyDescent="0.2">
      <c r="A40" s="27" t="s">
        <v>29</v>
      </c>
      <c r="B40" s="32">
        <v>4888</v>
      </c>
    </row>
    <row r="41" spans="1:2" ht="16.5" customHeight="1" x14ac:dyDescent="0.2">
      <c r="A41" s="27" t="s">
        <v>30</v>
      </c>
      <c r="B41" s="32">
        <v>502</v>
      </c>
    </row>
    <row r="42" spans="1:2" ht="16.5" customHeight="1" x14ac:dyDescent="0.2">
      <c r="A42" s="27" t="s">
        <v>31</v>
      </c>
      <c r="B42" s="32">
        <v>13824</v>
      </c>
    </row>
    <row r="43" spans="1:2" ht="18" customHeight="1" x14ac:dyDescent="0.2">
      <c r="A43" s="27" t="s">
        <v>40</v>
      </c>
      <c r="B43" s="32">
        <v>29930.95</v>
      </c>
    </row>
    <row r="44" spans="1:2" ht="23.25" customHeight="1" x14ac:dyDescent="0.2">
      <c r="A44" s="27" t="s">
        <v>24</v>
      </c>
      <c r="B44" s="12">
        <v>57535</v>
      </c>
    </row>
    <row r="45" spans="1:2" ht="23.25" customHeight="1" x14ac:dyDescent="0.2">
      <c r="A45" s="33" t="s">
        <v>37</v>
      </c>
      <c r="B45" s="6">
        <v>39674</v>
      </c>
    </row>
    <row r="48" spans="1:2" ht="16.5" customHeight="1" x14ac:dyDescent="0.2">
      <c r="A48" s="2" t="s">
        <v>38</v>
      </c>
    </row>
    <row r="51" spans="1:2" ht="16.5" customHeight="1" x14ac:dyDescent="0.2">
      <c r="A51" s="169" t="s">
        <v>34</v>
      </c>
      <c r="B51" s="170"/>
    </row>
    <row r="52" spans="1:2" ht="16.5" customHeight="1" x14ac:dyDescent="0.2">
      <c r="A52" s="171" t="s">
        <v>35</v>
      </c>
      <c r="B52" s="172"/>
    </row>
  </sheetData>
  <mergeCells count="4">
    <mergeCell ref="A4:B4"/>
    <mergeCell ref="A5:B5"/>
    <mergeCell ref="A51:B51"/>
    <mergeCell ref="A52:B52"/>
  </mergeCells>
  <phoneticPr fontId="1" type="noConversion"/>
  <pageMargins left="0.55118110236220474" right="0.35433070866141736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152"/>
  <sheetViews>
    <sheetView workbookViewId="0">
      <selection activeCell="F15" sqref="F15"/>
    </sheetView>
  </sheetViews>
  <sheetFormatPr defaultRowHeight="12.75" x14ac:dyDescent="0.2"/>
  <cols>
    <col min="1" max="1" width="11.42578125" style="40" customWidth="1"/>
    <col min="2" max="2" width="56.42578125" style="47" customWidth="1"/>
    <col min="3" max="3" width="15.42578125" style="44" customWidth="1"/>
    <col min="4" max="4" width="13.42578125" style="35" customWidth="1"/>
    <col min="5" max="5" width="5" style="37" customWidth="1"/>
    <col min="6" max="7" width="9.140625" style="37"/>
    <col min="8" max="8" width="14.28515625" style="35" customWidth="1"/>
    <col min="9" max="14" width="12.42578125" style="35" customWidth="1"/>
    <col min="15" max="16384" width="9.140625" style="37"/>
  </cols>
  <sheetData>
    <row r="1" spans="1:5" x14ac:dyDescent="0.2">
      <c r="A1" s="41" t="s">
        <v>3</v>
      </c>
    </row>
    <row r="2" spans="1:5" ht="21.75" customHeight="1" x14ac:dyDescent="0.2"/>
    <row r="3" spans="1:5" ht="19.5" customHeight="1" x14ac:dyDescent="0.2">
      <c r="A3" s="173" t="s">
        <v>2</v>
      </c>
      <c r="B3" s="174"/>
      <c r="C3" s="174"/>
      <c r="D3" s="10"/>
    </row>
    <row r="4" spans="1:5" ht="19.5" customHeight="1" x14ac:dyDescent="0.2">
      <c r="A4" s="173" t="s">
        <v>108</v>
      </c>
      <c r="B4" s="174"/>
      <c r="C4" s="174"/>
      <c r="D4" s="10"/>
    </row>
    <row r="5" spans="1:5" ht="19.5" customHeight="1" x14ac:dyDescent="0.2">
      <c r="A5" s="56"/>
      <c r="B5" s="57"/>
      <c r="C5" s="57"/>
      <c r="D5" s="57"/>
    </row>
    <row r="6" spans="1:5" x14ac:dyDescent="0.2">
      <c r="A6" s="69" t="s">
        <v>100</v>
      </c>
      <c r="B6" s="70"/>
      <c r="C6" s="72"/>
    </row>
    <row r="7" spans="1:5" x14ac:dyDescent="0.2">
      <c r="A7" s="34">
        <v>63415</v>
      </c>
      <c r="B7" s="45" t="s">
        <v>111</v>
      </c>
      <c r="C7" s="39">
        <v>1390</v>
      </c>
      <c r="E7" s="39"/>
    </row>
    <row r="8" spans="1:5" ht="15.75" customHeight="1" x14ac:dyDescent="0.2">
      <c r="A8" s="38"/>
      <c r="B8" s="46" t="s">
        <v>133</v>
      </c>
      <c r="C8" s="59">
        <v>1390</v>
      </c>
    </row>
    <row r="9" spans="1:5" x14ac:dyDescent="0.2">
      <c r="A9" s="38"/>
      <c r="B9" s="46"/>
      <c r="C9" s="59"/>
    </row>
    <row r="10" spans="1:5" x14ac:dyDescent="0.2">
      <c r="A10" s="34">
        <v>6419</v>
      </c>
      <c r="B10" s="45" t="s">
        <v>41</v>
      </c>
      <c r="C10" s="39">
        <v>789.48</v>
      </c>
      <c r="E10" s="39"/>
    </row>
    <row r="11" spans="1:5" x14ac:dyDescent="0.2">
      <c r="A11" s="38">
        <v>64199</v>
      </c>
      <c r="B11" s="46" t="s">
        <v>64</v>
      </c>
      <c r="C11" s="59">
        <v>789.48</v>
      </c>
    </row>
    <row r="12" spans="1:5" x14ac:dyDescent="0.2">
      <c r="A12" s="38"/>
      <c r="B12" s="46"/>
      <c r="C12" s="59"/>
    </row>
    <row r="13" spans="1:5" x14ac:dyDescent="0.2">
      <c r="A13" s="34">
        <v>65264</v>
      </c>
      <c r="B13" s="45" t="s">
        <v>42</v>
      </c>
      <c r="C13" s="39">
        <f>SUM(C14:C20)</f>
        <v>181885.46999999997</v>
      </c>
      <c r="E13" s="39"/>
    </row>
    <row r="14" spans="1:5" x14ac:dyDescent="0.2">
      <c r="A14" s="38">
        <v>652640</v>
      </c>
      <c r="B14" s="46" t="s">
        <v>59</v>
      </c>
      <c r="C14" s="59">
        <v>119313.11</v>
      </c>
    </row>
    <row r="15" spans="1:5" x14ac:dyDescent="0.2">
      <c r="A15" s="38">
        <v>652641</v>
      </c>
      <c r="B15" s="46" t="s">
        <v>98</v>
      </c>
      <c r="C15" s="59">
        <v>1163.3699999999999</v>
      </c>
    </row>
    <row r="16" spans="1:5" x14ac:dyDescent="0.2">
      <c r="A16" s="38">
        <v>652642</v>
      </c>
      <c r="B16" s="46" t="s">
        <v>112</v>
      </c>
      <c r="C16" s="59">
        <v>27800</v>
      </c>
    </row>
    <row r="17" spans="1:5" x14ac:dyDescent="0.2">
      <c r="A17" s="38">
        <v>652643</v>
      </c>
      <c r="B17" s="46" t="s">
        <v>60</v>
      </c>
      <c r="C17" s="59">
        <v>19660</v>
      </c>
    </row>
    <row r="18" spans="1:5" x14ac:dyDescent="0.2">
      <c r="A18" s="38">
        <v>652644</v>
      </c>
      <c r="B18" s="46" t="s">
        <v>61</v>
      </c>
      <c r="C18" s="59">
        <v>3360</v>
      </c>
    </row>
    <row r="19" spans="1:5" x14ac:dyDescent="0.2">
      <c r="A19" s="38">
        <v>652646</v>
      </c>
      <c r="B19" s="46" t="s">
        <v>62</v>
      </c>
      <c r="C19" s="59">
        <v>3690</v>
      </c>
    </row>
    <row r="20" spans="1:5" x14ac:dyDescent="0.2">
      <c r="A20" s="38">
        <v>652647</v>
      </c>
      <c r="B20" s="46" t="s">
        <v>63</v>
      </c>
      <c r="C20" s="59">
        <v>6898.99</v>
      </c>
    </row>
    <row r="21" spans="1:5" x14ac:dyDescent="0.2">
      <c r="A21" s="38"/>
      <c r="B21" s="46"/>
      <c r="C21" s="59"/>
    </row>
    <row r="22" spans="1:5" ht="16.5" customHeight="1" x14ac:dyDescent="0.2">
      <c r="A22" s="34">
        <v>6526</v>
      </c>
      <c r="B22" s="45" t="s">
        <v>113</v>
      </c>
      <c r="C22" s="39">
        <v>1652.07</v>
      </c>
    </row>
    <row r="23" spans="1:5" ht="15" customHeight="1" x14ac:dyDescent="0.2">
      <c r="A23" s="38">
        <v>65268</v>
      </c>
      <c r="B23" s="46" t="s">
        <v>113</v>
      </c>
      <c r="C23" s="59">
        <v>1652.07</v>
      </c>
    </row>
    <row r="24" spans="1:5" x14ac:dyDescent="0.2">
      <c r="A24" s="38"/>
      <c r="B24" s="46"/>
      <c r="C24" s="60"/>
    </row>
    <row r="25" spans="1:5" x14ac:dyDescent="0.2">
      <c r="A25" s="34">
        <v>65269</v>
      </c>
      <c r="B25" s="45" t="s">
        <v>43</v>
      </c>
      <c r="C25" s="39">
        <f>SUM(C26:C32)</f>
        <v>65810.12</v>
      </c>
      <c r="E25" s="39"/>
    </row>
    <row r="26" spans="1:5" x14ac:dyDescent="0.2">
      <c r="A26" s="38">
        <v>652691</v>
      </c>
      <c r="B26" s="46" t="s">
        <v>57</v>
      </c>
      <c r="C26" s="60">
        <v>3502.61</v>
      </c>
    </row>
    <row r="27" spans="1:5" x14ac:dyDescent="0.2">
      <c r="A27" s="38">
        <v>652699</v>
      </c>
      <c r="B27" s="46" t="s">
        <v>114</v>
      </c>
      <c r="C27" s="60">
        <v>5426.45</v>
      </c>
      <c r="D27" s="39"/>
    </row>
    <row r="28" spans="1:5" x14ac:dyDescent="0.2">
      <c r="A28" s="38"/>
      <c r="B28" s="46" t="s">
        <v>115</v>
      </c>
      <c r="C28" s="60">
        <v>670</v>
      </c>
    </row>
    <row r="29" spans="1:5" x14ac:dyDescent="0.2">
      <c r="A29" s="38"/>
      <c r="B29" s="46" t="s">
        <v>116</v>
      </c>
      <c r="C29" s="60">
        <v>810</v>
      </c>
    </row>
    <row r="30" spans="1:5" x14ac:dyDescent="0.2">
      <c r="A30" s="38"/>
      <c r="B30" s="46" t="s">
        <v>117</v>
      </c>
      <c r="C30" s="60">
        <v>330</v>
      </c>
    </row>
    <row r="31" spans="1:5" x14ac:dyDescent="0.2">
      <c r="A31" s="38"/>
      <c r="B31" s="46" t="s">
        <v>118</v>
      </c>
      <c r="C31" s="60">
        <v>1025.26</v>
      </c>
    </row>
    <row r="32" spans="1:5" x14ac:dyDescent="0.2">
      <c r="A32" s="38"/>
      <c r="B32" s="46" t="s">
        <v>119</v>
      </c>
      <c r="C32" s="60">
        <v>54045.8</v>
      </c>
    </row>
    <row r="33" spans="1:5" x14ac:dyDescent="0.2">
      <c r="A33" s="38"/>
      <c r="B33" s="46"/>
      <c r="C33" s="60"/>
    </row>
    <row r="34" spans="1:5" x14ac:dyDescent="0.2">
      <c r="A34" s="34">
        <v>6631</v>
      </c>
      <c r="B34" s="45" t="s">
        <v>44</v>
      </c>
      <c r="C34" s="39">
        <f>SUM(C35:C36)</f>
        <v>2923.35</v>
      </c>
      <c r="E34" s="36"/>
    </row>
    <row r="35" spans="1:5" x14ac:dyDescent="0.2">
      <c r="A35" s="38">
        <v>66312</v>
      </c>
      <c r="B35" s="46" t="s">
        <v>58</v>
      </c>
      <c r="C35" s="60">
        <v>1189.75</v>
      </c>
    </row>
    <row r="36" spans="1:5" x14ac:dyDescent="0.2">
      <c r="A36" s="38">
        <v>66313</v>
      </c>
      <c r="B36" s="46" t="s">
        <v>120</v>
      </c>
      <c r="C36" s="60">
        <v>1733.6</v>
      </c>
    </row>
    <row r="37" spans="1:5" x14ac:dyDescent="0.2">
      <c r="A37" s="38"/>
      <c r="C37" s="60"/>
    </row>
    <row r="38" spans="1:5" x14ac:dyDescent="0.2">
      <c r="A38" s="34">
        <v>67111</v>
      </c>
      <c r="B38" s="45" t="s">
        <v>45</v>
      </c>
      <c r="C38" s="39">
        <f>SUM(C39:C46)</f>
        <v>2455281.79</v>
      </c>
      <c r="E38" s="39"/>
    </row>
    <row r="39" spans="1:5" x14ac:dyDescent="0.2">
      <c r="A39" s="38">
        <v>67111100</v>
      </c>
      <c r="B39" s="46" t="s">
        <v>46</v>
      </c>
      <c r="C39" s="60">
        <v>1917959.9</v>
      </c>
    </row>
    <row r="40" spans="1:5" x14ac:dyDescent="0.2">
      <c r="A40" s="38">
        <v>67111101</v>
      </c>
      <c r="B40" s="46" t="s">
        <v>47</v>
      </c>
      <c r="C40" s="60">
        <v>173513</v>
      </c>
    </row>
    <row r="41" spans="1:5" x14ac:dyDescent="0.2">
      <c r="A41" s="38">
        <v>67111102</v>
      </c>
      <c r="B41" s="46" t="s">
        <v>48</v>
      </c>
      <c r="C41" s="59">
        <v>829.47</v>
      </c>
    </row>
    <row r="42" spans="1:5" x14ac:dyDescent="0.2">
      <c r="A42" s="38">
        <v>67111105</v>
      </c>
      <c r="B42" s="46" t="s">
        <v>121</v>
      </c>
      <c r="C42" s="59">
        <v>3860.92</v>
      </c>
    </row>
    <row r="43" spans="1:5" x14ac:dyDescent="0.2">
      <c r="A43" s="38">
        <v>67111106</v>
      </c>
      <c r="B43" s="46" t="s">
        <v>49</v>
      </c>
      <c r="C43" s="59">
        <v>6500</v>
      </c>
    </row>
    <row r="44" spans="1:5" x14ac:dyDescent="0.2">
      <c r="A44" s="38">
        <v>67111107</v>
      </c>
      <c r="B44" s="46" t="s">
        <v>50</v>
      </c>
      <c r="C44" s="59">
        <v>1296</v>
      </c>
    </row>
    <row r="45" spans="1:5" x14ac:dyDescent="0.2">
      <c r="A45" s="40">
        <v>67111110</v>
      </c>
      <c r="B45" s="46" t="s">
        <v>51</v>
      </c>
      <c r="C45" s="59">
        <v>327410</v>
      </c>
    </row>
    <row r="46" spans="1:5" x14ac:dyDescent="0.2">
      <c r="A46" s="40">
        <v>67111119</v>
      </c>
      <c r="B46" s="46" t="s">
        <v>52</v>
      </c>
      <c r="C46" s="59">
        <v>23912.5</v>
      </c>
    </row>
    <row r="47" spans="1:5" x14ac:dyDescent="0.2">
      <c r="C47" s="59"/>
    </row>
    <row r="48" spans="1:5" x14ac:dyDescent="0.2">
      <c r="A48" s="41">
        <v>6831</v>
      </c>
      <c r="B48" s="45" t="s">
        <v>53</v>
      </c>
      <c r="C48" s="39">
        <v>92.62</v>
      </c>
      <c r="E48" s="42"/>
    </row>
    <row r="49" spans="1:5" x14ac:dyDescent="0.2">
      <c r="A49" s="40">
        <v>683110</v>
      </c>
      <c r="B49" s="46" t="s">
        <v>13</v>
      </c>
      <c r="C49" s="59">
        <v>92.62</v>
      </c>
    </row>
    <row r="50" spans="1:5" ht="13.5" thickBot="1" x14ac:dyDescent="0.25">
      <c r="A50" s="49"/>
      <c r="B50" s="50"/>
      <c r="C50" s="62"/>
      <c r="D50" s="73"/>
    </row>
    <row r="51" spans="1:5" ht="18.75" customHeight="1" thickBot="1" x14ac:dyDescent="0.25">
      <c r="A51" s="51">
        <v>6</v>
      </c>
      <c r="B51" s="52" t="s">
        <v>54</v>
      </c>
      <c r="C51" s="43">
        <f>C7+C10+C13+C22+C25+C34+C38+C48</f>
        <v>2709824.9000000004</v>
      </c>
      <c r="D51" s="74"/>
      <c r="E51" s="39"/>
    </row>
    <row r="52" spans="1:5" x14ac:dyDescent="0.2">
      <c r="A52" s="37"/>
      <c r="C52" s="61"/>
      <c r="D52" s="75"/>
    </row>
    <row r="53" spans="1:5" x14ac:dyDescent="0.2">
      <c r="A53" s="41">
        <v>7</v>
      </c>
      <c r="B53" s="48" t="s">
        <v>56</v>
      </c>
      <c r="C53" s="39">
        <v>3360</v>
      </c>
      <c r="D53" s="73"/>
    </row>
    <row r="54" spans="1:5" x14ac:dyDescent="0.2">
      <c r="A54" s="40">
        <v>72119</v>
      </c>
      <c r="B54" s="47" t="s">
        <v>55</v>
      </c>
      <c r="C54" s="59">
        <v>3360</v>
      </c>
      <c r="D54" s="73"/>
    </row>
    <row r="55" spans="1:5" ht="13.5" thickBot="1" x14ac:dyDescent="0.25">
      <c r="A55" s="49"/>
      <c r="B55" s="50"/>
      <c r="C55" s="62"/>
      <c r="D55" s="73"/>
    </row>
    <row r="56" spans="1:5" ht="18" customHeight="1" thickBot="1" x14ac:dyDescent="0.25">
      <c r="A56" s="51" t="s">
        <v>132</v>
      </c>
      <c r="B56" s="52" t="s">
        <v>9</v>
      </c>
      <c r="C56" s="43">
        <f>C51+C53</f>
        <v>2713184.9000000004</v>
      </c>
      <c r="D56" s="73"/>
    </row>
    <row r="57" spans="1:5" x14ac:dyDescent="0.2">
      <c r="C57" s="76"/>
      <c r="D57" s="73"/>
    </row>
    <row r="58" spans="1:5" x14ac:dyDescent="0.2">
      <c r="C58" s="77"/>
      <c r="D58" s="73"/>
    </row>
    <row r="59" spans="1:5" x14ac:dyDescent="0.2">
      <c r="C59" s="59"/>
    </row>
    <row r="60" spans="1:5" x14ac:dyDescent="0.2">
      <c r="A60" s="69" t="s">
        <v>101</v>
      </c>
      <c r="B60" s="70"/>
      <c r="C60" s="71"/>
    </row>
    <row r="61" spans="1:5" x14ac:dyDescent="0.2">
      <c r="A61" s="41">
        <v>31</v>
      </c>
      <c r="B61" s="48" t="s">
        <v>65</v>
      </c>
      <c r="C61" s="39">
        <v>1930446.27</v>
      </c>
    </row>
    <row r="62" spans="1:5" x14ac:dyDescent="0.2">
      <c r="A62" s="41">
        <v>32</v>
      </c>
      <c r="B62" s="48" t="s">
        <v>10</v>
      </c>
      <c r="C62" s="39">
        <f>SUM(C63:C85)</f>
        <v>700147.8</v>
      </c>
    </row>
    <row r="63" spans="1:5" x14ac:dyDescent="0.2">
      <c r="A63" s="40">
        <v>3211</v>
      </c>
      <c r="B63" s="47" t="s">
        <v>66</v>
      </c>
      <c r="C63" s="59">
        <v>12394</v>
      </c>
    </row>
    <row r="64" spans="1:5" x14ac:dyDescent="0.2">
      <c r="A64" s="40">
        <v>3212</v>
      </c>
      <c r="B64" s="47" t="s">
        <v>67</v>
      </c>
      <c r="C64" s="59">
        <v>173513</v>
      </c>
    </row>
    <row r="65" spans="1:3" x14ac:dyDescent="0.2">
      <c r="A65" s="40">
        <v>3213</v>
      </c>
      <c r="B65" s="47" t="s">
        <v>68</v>
      </c>
      <c r="C65" s="59">
        <v>11258</v>
      </c>
    </row>
    <row r="66" spans="1:3" x14ac:dyDescent="0.2">
      <c r="A66" s="40">
        <v>3214</v>
      </c>
      <c r="B66" s="47" t="s">
        <v>69</v>
      </c>
      <c r="C66" s="59">
        <v>4592</v>
      </c>
    </row>
    <row r="67" spans="1:3" x14ac:dyDescent="0.2">
      <c r="A67" s="40">
        <v>3221</v>
      </c>
      <c r="B67" s="47" t="s">
        <v>70</v>
      </c>
      <c r="C67" s="59">
        <v>40252.99</v>
      </c>
    </row>
    <row r="68" spans="1:3" x14ac:dyDescent="0.2">
      <c r="A68" s="40">
        <v>3222</v>
      </c>
      <c r="B68" s="47" t="s">
        <v>71</v>
      </c>
      <c r="C68" s="59">
        <v>122730.66</v>
      </c>
    </row>
    <row r="69" spans="1:3" x14ac:dyDescent="0.2">
      <c r="A69" s="40">
        <v>3223</v>
      </c>
      <c r="B69" s="47" t="s">
        <v>72</v>
      </c>
      <c r="C69" s="59">
        <v>90474.82</v>
      </c>
    </row>
    <row r="70" spans="1:3" x14ac:dyDescent="0.2">
      <c r="A70" s="40">
        <v>3224</v>
      </c>
      <c r="B70" s="47" t="s">
        <v>73</v>
      </c>
      <c r="C70" s="59">
        <v>10183.549999999999</v>
      </c>
    </row>
    <row r="71" spans="1:3" x14ac:dyDescent="0.2">
      <c r="A71" s="40">
        <v>3225</v>
      </c>
      <c r="B71" s="47" t="s">
        <v>74</v>
      </c>
      <c r="C71" s="59">
        <v>3078.62</v>
      </c>
    </row>
    <row r="72" spans="1:3" x14ac:dyDescent="0.2">
      <c r="A72" s="40">
        <v>3227</v>
      </c>
      <c r="B72" s="47" t="s">
        <v>75</v>
      </c>
      <c r="C72" s="59">
        <v>2110.77</v>
      </c>
    </row>
    <row r="73" spans="1:3" x14ac:dyDescent="0.2">
      <c r="A73" s="40">
        <v>3231</v>
      </c>
      <c r="B73" s="47" t="s">
        <v>76</v>
      </c>
      <c r="C73" s="59">
        <v>17392.25</v>
      </c>
    </row>
    <row r="74" spans="1:3" x14ac:dyDescent="0.2">
      <c r="A74" s="40">
        <v>3232</v>
      </c>
      <c r="B74" s="47" t="s">
        <v>77</v>
      </c>
      <c r="C74" s="59">
        <v>85231.14</v>
      </c>
    </row>
    <row r="75" spans="1:3" x14ac:dyDescent="0.2">
      <c r="A75" s="40">
        <v>3234</v>
      </c>
      <c r="B75" s="47" t="s">
        <v>78</v>
      </c>
      <c r="C75" s="59">
        <v>18171.89</v>
      </c>
    </row>
    <row r="76" spans="1:3" x14ac:dyDescent="0.2">
      <c r="A76" s="40">
        <v>3235</v>
      </c>
      <c r="B76" s="66" t="s">
        <v>122</v>
      </c>
      <c r="C76" s="59">
        <v>307.77999999999997</v>
      </c>
    </row>
    <row r="77" spans="1:3" x14ac:dyDescent="0.2">
      <c r="A77" s="40">
        <v>3236</v>
      </c>
      <c r="B77" s="47" t="s">
        <v>79</v>
      </c>
      <c r="C77" s="59">
        <v>8333.02</v>
      </c>
    </row>
    <row r="78" spans="1:3" x14ac:dyDescent="0.2">
      <c r="A78" s="40">
        <v>3237</v>
      </c>
      <c r="B78" s="47" t="s">
        <v>80</v>
      </c>
      <c r="C78" s="59">
        <v>17359.400000000001</v>
      </c>
    </row>
    <row r="79" spans="1:3" x14ac:dyDescent="0.2">
      <c r="A79" s="40">
        <v>3238</v>
      </c>
      <c r="B79" s="47" t="s">
        <v>81</v>
      </c>
      <c r="C79" s="59">
        <v>8091.47</v>
      </c>
    </row>
    <row r="80" spans="1:3" x14ac:dyDescent="0.2">
      <c r="A80" s="40">
        <v>3239</v>
      </c>
      <c r="B80" s="47" t="s">
        <v>82</v>
      </c>
      <c r="C80" s="59">
        <v>4956.96</v>
      </c>
    </row>
    <row r="81" spans="1:4" x14ac:dyDescent="0.2">
      <c r="A81" s="40">
        <v>3241</v>
      </c>
      <c r="B81" s="47" t="s">
        <v>83</v>
      </c>
      <c r="C81" s="59">
        <v>1389.83</v>
      </c>
    </row>
    <row r="82" spans="1:4" x14ac:dyDescent="0.2">
      <c r="A82" s="40">
        <v>3293</v>
      </c>
      <c r="B82" s="47" t="s">
        <v>84</v>
      </c>
      <c r="C82" s="59">
        <v>2646.65</v>
      </c>
    </row>
    <row r="83" spans="1:4" x14ac:dyDescent="0.2">
      <c r="A83" s="40">
        <v>3294</v>
      </c>
      <c r="B83" s="47" t="s">
        <v>85</v>
      </c>
      <c r="C83" s="59">
        <v>950</v>
      </c>
    </row>
    <row r="84" spans="1:4" x14ac:dyDescent="0.2">
      <c r="A84" s="40">
        <v>3295</v>
      </c>
      <c r="B84" s="66" t="s">
        <v>124</v>
      </c>
      <c r="C84" s="59">
        <v>236.25</v>
      </c>
    </row>
    <row r="85" spans="1:4" x14ac:dyDescent="0.2">
      <c r="A85" s="40">
        <v>3299</v>
      </c>
      <c r="B85" s="47" t="s">
        <v>86</v>
      </c>
      <c r="C85" s="59">
        <v>64492.75</v>
      </c>
    </row>
    <row r="86" spans="1:4" x14ac:dyDescent="0.2">
      <c r="A86" s="41">
        <v>34</v>
      </c>
      <c r="B86" s="48" t="s">
        <v>88</v>
      </c>
      <c r="C86" s="39">
        <v>3534.2</v>
      </c>
    </row>
    <row r="87" spans="1:4" x14ac:dyDescent="0.2">
      <c r="A87" s="40">
        <v>3431</v>
      </c>
      <c r="B87" s="47" t="s">
        <v>87</v>
      </c>
      <c r="C87" s="59">
        <v>3534.2</v>
      </c>
    </row>
    <row r="88" spans="1:4" x14ac:dyDescent="0.2">
      <c r="A88" s="41">
        <v>38</v>
      </c>
      <c r="B88" s="48" t="s">
        <v>123</v>
      </c>
      <c r="C88" s="39">
        <v>3000</v>
      </c>
    </row>
    <row r="89" spans="1:4" x14ac:dyDescent="0.2">
      <c r="A89" s="40">
        <v>3811</v>
      </c>
      <c r="B89" s="66" t="s">
        <v>128</v>
      </c>
      <c r="C89" s="59">
        <v>3000</v>
      </c>
    </row>
    <row r="90" spans="1:4" ht="13.5" thickBot="1" x14ac:dyDescent="0.25">
      <c r="A90" s="49"/>
      <c r="B90" s="50"/>
      <c r="C90" s="62"/>
      <c r="D90" s="73"/>
    </row>
    <row r="91" spans="1:4" ht="18" customHeight="1" thickBot="1" x14ac:dyDescent="0.25">
      <c r="A91" s="53">
        <v>3</v>
      </c>
      <c r="B91" s="54" t="s">
        <v>89</v>
      </c>
      <c r="C91" s="55">
        <f>C61+C62+C86+C88</f>
        <v>2637128.2700000005</v>
      </c>
      <c r="D91" s="74"/>
    </row>
    <row r="92" spans="1:4" x14ac:dyDescent="0.2">
      <c r="C92" s="59"/>
      <c r="D92" s="73"/>
    </row>
    <row r="93" spans="1:4" x14ac:dyDescent="0.2">
      <c r="A93" s="41">
        <v>41</v>
      </c>
      <c r="B93" s="48" t="s">
        <v>125</v>
      </c>
      <c r="C93" s="39">
        <v>392</v>
      </c>
      <c r="D93" s="73"/>
    </row>
    <row r="94" spans="1:4" x14ac:dyDescent="0.2">
      <c r="A94" s="40">
        <v>4123</v>
      </c>
      <c r="B94" s="66" t="s">
        <v>126</v>
      </c>
      <c r="C94" s="59">
        <v>392</v>
      </c>
      <c r="D94" s="73"/>
    </row>
    <row r="95" spans="1:4" x14ac:dyDescent="0.2">
      <c r="C95" s="59"/>
      <c r="D95" s="73"/>
    </row>
    <row r="96" spans="1:4" x14ac:dyDescent="0.2">
      <c r="A96" s="41">
        <v>42</v>
      </c>
      <c r="B96" s="48" t="s">
        <v>90</v>
      </c>
      <c r="C96" s="39">
        <f>SUM(C97:C100)</f>
        <v>74576.3</v>
      </c>
      <c r="D96" s="73"/>
    </row>
    <row r="97" spans="1:14" x14ac:dyDescent="0.2">
      <c r="A97" s="40">
        <v>4221</v>
      </c>
      <c r="B97" s="47" t="s">
        <v>91</v>
      </c>
      <c r="C97" s="59">
        <v>60890.31</v>
      </c>
      <c r="D97" s="73"/>
    </row>
    <row r="98" spans="1:14" x14ac:dyDescent="0.2">
      <c r="A98" s="40">
        <v>4223</v>
      </c>
      <c r="B98" s="47" t="s">
        <v>92</v>
      </c>
      <c r="C98" s="59">
        <v>4498.75</v>
      </c>
      <c r="D98" s="73"/>
    </row>
    <row r="99" spans="1:14" x14ac:dyDescent="0.2">
      <c r="A99" s="40">
        <v>4227</v>
      </c>
      <c r="B99" s="47" t="s">
        <v>93</v>
      </c>
      <c r="C99" s="59">
        <v>7711.89</v>
      </c>
      <c r="D99" s="73"/>
    </row>
    <row r="100" spans="1:14" x14ac:dyDescent="0.2">
      <c r="A100" s="40">
        <v>4241</v>
      </c>
      <c r="B100" s="47" t="s">
        <v>94</v>
      </c>
      <c r="C100" s="59">
        <v>1475.35</v>
      </c>
      <c r="D100" s="73"/>
    </row>
    <row r="101" spans="1:14" ht="13.5" thickBot="1" x14ac:dyDescent="0.25">
      <c r="A101" s="49"/>
      <c r="B101" s="50"/>
      <c r="C101" s="62"/>
      <c r="D101" s="73"/>
    </row>
    <row r="102" spans="1:14" ht="18" customHeight="1" thickBot="1" x14ac:dyDescent="0.25">
      <c r="A102" s="51">
        <v>4</v>
      </c>
      <c r="B102" s="52" t="s">
        <v>95</v>
      </c>
      <c r="C102" s="43">
        <f>C93+C96</f>
        <v>74968.3</v>
      </c>
      <c r="D102" s="73"/>
    </row>
    <row r="103" spans="1:14" x14ac:dyDescent="0.2">
      <c r="C103" s="59"/>
    </row>
    <row r="104" spans="1:14" x14ac:dyDescent="0.2">
      <c r="B104" s="68"/>
      <c r="C104" s="59"/>
    </row>
    <row r="105" spans="1:14" ht="24.75" customHeight="1" x14ac:dyDescent="0.2">
      <c r="A105" s="78" t="s">
        <v>135</v>
      </c>
      <c r="B105" s="79" t="s">
        <v>134</v>
      </c>
      <c r="C105" s="80">
        <f>C91+C102</f>
        <v>2712096.5700000003</v>
      </c>
    </row>
    <row r="106" spans="1:14" s="85" customFormat="1" ht="15" customHeight="1" x14ac:dyDescent="0.2">
      <c r="A106" s="81"/>
      <c r="B106" s="82"/>
      <c r="C106" s="83"/>
      <c r="D106" s="84"/>
      <c r="H106" s="84"/>
      <c r="I106" s="84"/>
      <c r="J106" s="84"/>
      <c r="K106" s="84"/>
      <c r="L106" s="84"/>
      <c r="M106" s="84"/>
      <c r="N106" s="84"/>
    </row>
    <row r="107" spans="1:14" x14ac:dyDescent="0.2">
      <c r="B107" s="63" t="s">
        <v>106</v>
      </c>
      <c r="C107" s="59"/>
    </row>
    <row r="108" spans="1:14" x14ac:dyDescent="0.2">
      <c r="B108" s="68"/>
    </row>
    <row r="109" spans="1:14" x14ac:dyDescent="0.2">
      <c r="B109" s="48" t="s">
        <v>104</v>
      </c>
      <c r="C109" s="39">
        <f>C56</f>
        <v>2713184.9000000004</v>
      </c>
    </row>
    <row r="110" spans="1:14" ht="13.5" thickBot="1" x14ac:dyDescent="0.25">
      <c r="B110" s="54" t="s">
        <v>102</v>
      </c>
      <c r="C110" s="55">
        <f>C105</f>
        <v>2712096.5700000003</v>
      </c>
    </row>
    <row r="111" spans="1:14" x14ac:dyDescent="0.2">
      <c r="B111" s="48" t="s">
        <v>103</v>
      </c>
      <c r="C111" s="39">
        <f>C109-C110</f>
        <v>1088.3300000000745</v>
      </c>
    </row>
    <row r="112" spans="1:14" x14ac:dyDescent="0.2">
      <c r="B112" s="48"/>
      <c r="C112" s="39"/>
    </row>
    <row r="113" spans="1:3" x14ac:dyDescent="0.2">
      <c r="B113" s="48"/>
      <c r="C113" s="39"/>
    </row>
    <row r="114" spans="1:3" ht="18" customHeight="1" x14ac:dyDescent="0.2">
      <c r="B114" s="86" t="s">
        <v>127</v>
      </c>
      <c r="C114" s="64">
        <v>116254.89</v>
      </c>
    </row>
    <row r="115" spans="1:3" ht="18" customHeight="1" x14ac:dyDescent="0.2">
      <c r="B115" s="87" t="s">
        <v>107</v>
      </c>
      <c r="C115" s="88">
        <v>119206.93</v>
      </c>
    </row>
    <row r="116" spans="1:3" x14ac:dyDescent="0.2">
      <c r="B116" s="68"/>
    </row>
    <row r="117" spans="1:3" x14ac:dyDescent="0.2">
      <c r="B117" s="68"/>
    </row>
    <row r="118" spans="1:3" x14ac:dyDescent="0.2">
      <c r="C118" s="59"/>
    </row>
    <row r="119" spans="1:3" x14ac:dyDescent="0.2">
      <c r="A119" s="41">
        <v>92213</v>
      </c>
      <c r="B119" s="48" t="s">
        <v>96</v>
      </c>
      <c r="C119" s="39">
        <f>SUM(C120:C124)</f>
        <v>118118.59999999999</v>
      </c>
    </row>
    <row r="120" spans="1:3" x14ac:dyDescent="0.2">
      <c r="A120" s="40">
        <v>922131</v>
      </c>
      <c r="B120" s="47" t="s">
        <v>97</v>
      </c>
      <c r="C120" s="59">
        <v>9305.2099999999991</v>
      </c>
    </row>
    <row r="121" spans="1:3" x14ac:dyDescent="0.2">
      <c r="A121" s="40">
        <v>922134</v>
      </c>
      <c r="B121" s="47" t="s">
        <v>98</v>
      </c>
      <c r="C121" s="59">
        <v>289.86</v>
      </c>
    </row>
    <row r="122" spans="1:3" x14ac:dyDescent="0.2">
      <c r="A122" s="40">
        <v>922135</v>
      </c>
      <c r="B122" s="47" t="s">
        <v>57</v>
      </c>
      <c r="C122" s="59">
        <v>12037.65</v>
      </c>
    </row>
    <row r="123" spans="1:3" x14ac:dyDescent="0.2">
      <c r="A123" s="40">
        <v>922137</v>
      </c>
      <c r="B123" s="47" t="s">
        <v>129</v>
      </c>
      <c r="C123" s="59">
        <v>72774.929999999993</v>
      </c>
    </row>
    <row r="124" spans="1:3" x14ac:dyDescent="0.2">
      <c r="A124" s="40">
        <v>922139</v>
      </c>
      <c r="B124" s="47" t="s">
        <v>99</v>
      </c>
      <c r="C124" s="59">
        <v>23710.95</v>
      </c>
    </row>
    <row r="125" spans="1:3" x14ac:dyDescent="0.2">
      <c r="B125" s="68"/>
      <c r="C125" s="59"/>
    </row>
    <row r="126" spans="1:3" x14ac:dyDescent="0.2">
      <c r="C126" s="59"/>
    </row>
    <row r="127" spans="1:3" x14ac:dyDescent="0.2">
      <c r="A127" s="58" t="s">
        <v>136</v>
      </c>
      <c r="C127" s="59"/>
    </row>
    <row r="128" spans="1:3" x14ac:dyDescent="0.2">
      <c r="C128" s="59"/>
    </row>
    <row r="129" spans="1:4" x14ac:dyDescent="0.2">
      <c r="A129" s="178" t="s">
        <v>130</v>
      </c>
      <c r="B129" s="169"/>
      <c r="C129" s="169"/>
    </row>
    <row r="130" spans="1:4" ht="21.75" customHeight="1" x14ac:dyDescent="0.2">
      <c r="A130" s="175" t="s">
        <v>131</v>
      </c>
      <c r="B130" s="177"/>
      <c r="C130" s="177"/>
      <c r="D130" s="67"/>
    </row>
    <row r="131" spans="1:4" ht="21.75" customHeight="1" x14ac:dyDescent="0.2">
      <c r="A131" s="177"/>
      <c r="B131" s="177"/>
      <c r="C131" s="177"/>
      <c r="D131" s="2"/>
    </row>
    <row r="132" spans="1:4" ht="16.5" customHeight="1" x14ac:dyDescent="0.2">
      <c r="A132" s="177"/>
      <c r="B132" s="177"/>
      <c r="C132" s="177"/>
      <c r="D132" s="2"/>
    </row>
    <row r="133" spans="1:4" x14ac:dyDescent="0.2">
      <c r="C133" s="59"/>
    </row>
    <row r="134" spans="1:4" x14ac:dyDescent="0.2">
      <c r="A134" s="178" t="s">
        <v>105</v>
      </c>
      <c r="B134" s="169"/>
      <c r="C134" s="169"/>
    </row>
    <row r="135" spans="1:4" ht="35.25" customHeight="1" x14ac:dyDescent="0.2">
      <c r="A135" s="175" t="s">
        <v>137</v>
      </c>
      <c r="B135" s="176"/>
      <c r="C135" s="176"/>
    </row>
    <row r="139" spans="1:4" x14ac:dyDescent="0.2">
      <c r="A139" s="40" t="s">
        <v>138</v>
      </c>
      <c r="B139" s="65"/>
    </row>
    <row r="140" spans="1:4" x14ac:dyDescent="0.2">
      <c r="B140" s="68"/>
    </row>
    <row r="141" spans="1:4" x14ac:dyDescent="0.2">
      <c r="B141" s="65"/>
    </row>
    <row r="142" spans="1:4" x14ac:dyDescent="0.2">
      <c r="A142" s="37" t="s">
        <v>109</v>
      </c>
      <c r="B142" s="37" t="s">
        <v>109</v>
      </c>
    </row>
    <row r="143" spans="1:4" ht="17.25" customHeight="1" x14ac:dyDescent="0.2">
      <c r="B143" s="65" t="s">
        <v>110</v>
      </c>
    </row>
    <row r="146" spans="2:2" ht="15.75" customHeight="1" x14ac:dyDescent="0.2">
      <c r="B146" s="37" t="s">
        <v>140</v>
      </c>
    </row>
    <row r="147" spans="2:2" x14ac:dyDescent="0.2">
      <c r="B147" s="37" t="s">
        <v>139</v>
      </c>
    </row>
    <row r="148" spans="2:2" x14ac:dyDescent="0.2">
      <c r="B148" s="37"/>
    </row>
    <row r="149" spans="2:2" x14ac:dyDescent="0.2">
      <c r="B149" s="37" t="s">
        <v>141</v>
      </c>
    </row>
    <row r="150" spans="2:2" x14ac:dyDescent="0.2">
      <c r="B150" s="37"/>
    </row>
    <row r="151" spans="2:2" x14ac:dyDescent="0.2">
      <c r="B151" s="37"/>
    </row>
    <row r="152" spans="2:2" x14ac:dyDescent="0.2">
      <c r="B152" s="37"/>
    </row>
  </sheetData>
  <mergeCells count="6">
    <mergeCell ref="A3:C3"/>
    <mergeCell ref="A135:C135"/>
    <mergeCell ref="A130:C132"/>
    <mergeCell ref="A129:C129"/>
    <mergeCell ref="A134:C134"/>
    <mergeCell ref="A4:C4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3"/>
  <sheetViews>
    <sheetView tabSelected="1" view="pageBreakPreview" topLeftCell="A127" zoomScale="110" zoomScaleNormal="100" zoomScaleSheetLayoutView="110" workbookViewId="0">
      <selection activeCell="B160" sqref="B160"/>
    </sheetView>
  </sheetViews>
  <sheetFormatPr defaultRowHeight="12.75" x14ac:dyDescent="0.2"/>
  <cols>
    <col min="1" max="1" width="9.85546875" style="40" customWidth="1"/>
    <col min="2" max="2" width="75.7109375" style="68" customWidth="1"/>
    <col min="3" max="3" width="19.7109375" style="99" customWidth="1"/>
    <col min="4" max="4" width="9.85546875" style="37" bestFit="1" customWidth="1"/>
    <col min="5" max="5" width="14.28515625" style="35" customWidth="1"/>
    <col min="6" max="11" width="12.42578125" style="35" customWidth="1"/>
    <col min="12" max="16384" width="9.140625" style="37"/>
  </cols>
  <sheetData>
    <row r="1" spans="1:11" x14ac:dyDescent="0.2">
      <c r="A1" s="41" t="s">
        <v>3</v>
      </c>
    </row>
    <row r="2" spans="1:11" ht="13.5" customHeight="1" x14ac:dyDescent="0.2"/>
    <row r="3" spans="1:11" ht="19.5" customHeight="1" x14ac:dyDescent="0.2">
      <c r="A3" s="173" t="s">
        <v>2</v>
      </c>
      <c r="B3" s="174"/>
      <c r="C3" s="174"/>
    </row>
    <row r="4" spans="1:11" ht="19.5" customHeight="1" x14ac:dyDescent="0.2">
      <c r="A4" s="173" t="s">
        <v>186</v>
      </c>
      <c r="B4" s="174"/>
      <c r="C4" s="174"/>
    </row>
    <row r="5" spans="1:11" ht="19.5" customHeight="1" x14ac:dyDescent="0.2">
      <c r="A5" s="56"/>
      <c r="B5" s="57"/>
      <c r="C5" s="100"/>
    </row>
    <row r="6" spans="1:11" ht="18" customHeight="1" x14ac:dyDescent="0.2">
      <c r="A6" s="179" t="s">
        <v>151</v>
      </c>
      <c r="B6" s="180"/>
      <c r="C6" s="180"/>
    </row>
    <row r="7" spans="1:11" ht="8.25" customHeight="1" x14ac:dyDescent="0.2">
      <c r="A7" s="97"/>
      <c r="B7" s="98"/>
      <c r="C7" s="101"/>
    </row>
    <row r="8" spans="1:11" s="94" customFormat="1" ht="18" customHeight="1" x14ac:dyDescent="0.2">
      <c r="A8" s="78">
        <v>6</v>
      </c>
      <c r="B8" s="79" t="s">
        <v>54</v>
      </c>
      <c r="C8" s="102">
        <f>C10+C25+C28+C31+C34+C37+C47+C49+C53</f>
        <v>3542283.8499999992</v>
      </c>
      <c r="D8" s="130"/>
      <c r="E8" s="83"/>
      <c r="F8" s="83"/>
      <c r="G8" s="83"/>
      <c r="H8" s="83"/>
      <c r="I8" s="83"/>
      <c r="J8" s="83"/>
      <c r="K8" s="83"/>
    </row>
    <row r="9" spans="1:11" s="94" customFormat="1" ht="6" customHeight="1" x14ac:dyDescent="0.2">
      <c r="A9" s="81"/>
      <c r="B9" s="82"/>
      <c r="C9" s="130"/>
      <c r="D9" s="130"/>
      <c r="E9" s="83"/>
      <c r="F9" s="83"/>
      <c r="G9" s="83"/>
      <c r="H9" s="83"/>
      <c r="I9" s="83"/>
      <c r="J9" s="83"/>
      <c r="K9" s="83"/>
    </row>
    <row r="10" spans="1:11" ht="15.75" customHeight="1" x14ac:dyDescent="0.2">
      <c r="A10" s="34">
        <v>6361</v>
      </c>
      <c r="B10" s="92" t="s">
        <v>144</v>
      </c>
      <c r="C10" s="102">
        <f>SUM(C11:C19)</f>
        <v>2592107.0799999991</v>
      </c>
    </row>
    <row r="11" spans="1:11" ht="15.75" customHeight="1" x14ac:dyDescent="0.2">
      <c r="A11" s="140">
        <v>636121</v>
      </c>
      <c r="B11" s="141" t="s">
        <v>145</v>
      </c>
      <c r="C11" s="103">
        <v>2194838.77</v>
      </c>
    </row>
    <row r="12" spans="1:11" ht="15.75" customHeight="1" x14ac:dyDescent="0.2">
      <c r="A12" s="140">
        <v>636122</v>
      </c>
      <c r="B12" s="141" t="s">
        <v>146</v>
      </c>
      <c r="C12" s="103">
        <v>135528.34</v>
      </c>
    </row>
    <row r="13" spans="1:11" ht="15.75" customHeight="1" x14ac:dyDescent="0.2">
      <c r="A13" s="140">
        <v>636123</v>
      </c>
      <c r="B13" s="141" t="s">
        <v>147</v>
      </c>
      <c r="C13" s="103">
        <v>19977.78</v>
      </c>
    </row>
    <row r="14" spans="1:11" ht="15.75" customHeight="1" x14ac:dyDescent="0.2">
      <c r="A14" s="140">
        <v>636124</v>
      </c>
      <c r="B14" s="141" t="s">
        <v>161</v>
      </c>
      <c r="C14" s="103">
        <v>51500</v>
      </c>
    </row>
    <row r="15" spans="1:11" ht="15.75" customHeight="1" x14ac:dyDescent="0.2">
      <c r="A15" s="140">
        <v>636125</v>
      </c>
      <c r="B15" s="141" t="s">
        <v>187</v>
      </c>
      <c r="C15" s="103">
        <v>7347.88</v>
      </c>
    </row>
    <row r="16" spans="1:11" ht="15.75" customHeight="1" x14ac:dyDescent="0.2">
      <c r="A16" s="140">
        <v>636126</v>
      </c>
      <c r="B16" s="141" t="s">
        <v>164</v>
      </c>
      <c r="C16" s="103">
        <v>516.19000000000005</v>
      </c>
    </row>
    <row r="17" spans="1:3" ht="15.75" customHeight="1" x14ac:dyDescent="0.2">
      <c r="A17" s="140">
        <v>636128</v>
      </c>
      <c r="B17" s="141" t="s">
        <v>148</v>
      </c>
      <c r="C17" s="103">
        <v>13406.94</v>
      </c>
    </row>
    <row r="18" spans="1:3" ht="15.75" customHeight="1" x14ac:dyDescent="0.2">
      <c r="A18" s="140">
        <v>636129</v>
      </c>
      <c r="B18" s="141" t="s">
        <v>165</v>
      </c>
      <c r="C18" s="103">
        <v>94098.17</v>
      </c>
    </row>
    <row r="19" spans="1:3" ht="15.75" customHeight="1" x14ac:dyDescent="0.2">
      <c r="A19" s="142">
        <v>63613</v>
      </c>
      <c r="B19" s="143" t="s">
        <v>167</v>
      </c>
      <c r="C19" s="144">
        <f>SUM(C20:C23)</f>
        <v>74893.010000000009</v>
      </c>
    </row>
    <row r="20" spans="1:3" ht="15.75" customHeight="1" x14ac:dyDescent="0.2">
      <c r="A20" s="140"/>
      <c r="B20" s="141" t="s">
        <v>188</v>
      </c>
      <c r="C20" s="103">
        <v>29631.25</v>
      </c>
    </row>
    <row r="21" spans="1:3" ht="15.75" customHeight="1" x14ac:dyDescent="0.2">
      <c r="A21" s="140"/>
      <c r="B21" s="141" t="s">
        <v>190</v>
      </c>
      <c r="C21" s="103">
        <v>4056.25</v>
      </c>
    </row>
    <row r="22" spans="1:3" ht="15.75" customHeight="1" x14ac:dyDescent="0.2">
      <c r="A22" s="140"/>
      <c r="B22" s="141" t="s">
        <v>166</v>
      </c>
      <c r="C22" s="103">
        <v>37575.51</v>
      </c>
    </row>
    <row r="23" spans="1:3" ht="15.75" customHeight="1" x14ac:dyDescent="0.2">
      <c r="A23" s="140"/>
      <c r="B23" s="141" t="s">
        <v>189</v>
      </c>
      <c r="C23" s="103">
        <v>3630</v>
      </c>
    </row>
    <row r="24" spans="1:3" ht="15.75" customHeight="1" x14ac:dyDescent="0.2">
      <c r="A24" s="140"/>
      <c r="B24" s="141"/>
      <c r="C24" s="103"/>
    </row>
    <row r="25" spans="1:3" ht="15.75" customHeight="1" x14ac:dyDescent="0.2">
      <c r="A25" s="34">
        <v>6381</v>
      </c>
      <c r="B25" s="92" t="s">
        <v>176</v>
      </c>
      <c r="C25" s="102">
        <f>SUM(C26:C26)</f>
        <v>6350.4</v>
      </c>
    </row>
    <row r="26" spans="1:3" ht="15.75" customHeight="1" x14ac:dyDescent="0.2">
      <c r="A26" s="140">
        <v>638112</v>
      </c>
      <c r="B26" s="141" t="s">
        <v>177</v>
      </c>
      <c r="C26" s="103">
        <v>6350.4</v>
      </c>
    </row>
    <row r="27" spans="1:3" ht="15.75" customHeight="1" x14ac:dyDescent="0.2">
      <c r="A27" s="140"/>
      <c r="B27" s="141"/>
      <c r="C27" s="103"/>
    </row>
    <row r="28" spans="1:3" ht="15.75" customHeight="1" x14ac:dyDescent="0.2">
      <c r="A28" s="34">
        <v>6391</v>
      </c>
      <c r="B28" s="92" t="s">
        <v>178</v>
      </c>
      <c r="C28" s="102">
        <f>C29</f>
        <v>270</v>
      </c>
    </row>
    <row r="29" spans="1:3" ht="15.75" customHeight="1" x14ac:dyDescent="0.2">
      <c r="A29" s="140"/>
      <c r="B29" s="141" t="s">
        <v>179</v>
      </c>
      <c r="C29" s="103">
        <v>270</v>
      </c>
    </row>
    <row r="30" spans="1:3" ht="15.75" customHeight="1" x14ac:dyDescent="0.2">
      <c r="A30" s="140"/>
      <c r="B30" s="141"/>
      <c r="C30" s="103"/>
    </row>
    <row r="31" spans="1:3" ht="15.75" customHeight="1" x14ac:dyDescent="0.2">
      <c r="A31" s="34">
        <v>6393</v>
      </c>
      <c r="B31" s="92" t="s">
        <v>178</v>
      </c>
      <c r="C31" s="102">
        <f>C32</f>
        <v>51609.71</v>
      </c>
    </row>
    <row r="32" spans="1:3" ht="15.75" customHeight="1" x14ac:dyDescent="0.2">
      <c r="A32" s="140">
        <v>63931</v>
      </c>
      <c r="B32" s="141" t="s">
        <v>180</v>
      </c>
      <c r="C32" s="103">
        <v>51609.71</v>
      </c>
    </row>
    <row r="33" spans="1:3" ht="15.75" customHeight="1" x14ac:dyDescent="0.2">
      <c r="A33" s="34"/>
      <c r="B33" s="45"/>
      <c r="C33" s="104"/>
    </row>
    <row r="34" spans="1:3" x14ac:dyDescent="0.2">
      <c r="A34" s="34">
        <v>6413</v>
      </c>
      <c r="B34" s="45" t="s">
        <v>41</v>
      </c>
      <c r="C34" s="102">
        <f>C35</f>
        <v>565.23</v>
      </c>
    </row>
    <row r="35" spans="1:3" x14ac:dyDescent="0.2">
      <c r="A35" s="139">
        <v>64132</v>
      </c>
      <c r="B35" s="145" t="s">
        <v>162</v>
      </c>
      <c r="C35" s="103">
        <v>565.23</v>
      </c>
    </row>
    <row r="36" spans="1:3" x14ac:dyDescent="0.2">
      <c r="A36" s="38"/>
      <c r="B36" s="46"/>
      <c r="C36" s="103"/>
    </row>
    <row r="37" spans="1:3" x14ac:dyDescent="0.2">
      <c r="A37" s="34">
        <v>6526</v>
      </c>
      <c r="B37" s="45" t="s">
        <v>149</v>
      </c>
      <c r="C37" s="120">
        <f>C38+C41</f>
        <v>145438.93</v>
      </c>
    </row>
    <row r="38" spans="1:3" x14ac:dyDescent="0.2">
      <c r="A38" s="41">
        <v>65264</v>
      </c>
      <c r="B38" s="45" t="s">
        <v>42</v>
      </c>
      <c r="C38" s="129">
        <f>SUM(C39:C40)</f>
        <v>94937</v>
      </c>
    </row>
    <row r="39" spans="1:3" x14ac:dyDescent="0.2">
      <c r="A39" s="140">
        <v>652640</v>
      </c>
      <c r="B39" s="93" t="s">
        <v>168</v>
      </c>
      <c r="C39" s="103">
        <v>70470</v>
      </c>
    </row>
    <row r="40" spans="1:3" x14ac:dyDescent="0.2">
      <c r="A40" s="140">
        <v>652647</v>
      </c>
      <c r="B40" s="93" t="s">
        <v>169</v>
      </c>
      <c r="C40" s="103">
        <v>24467</v>
      </c>
    </row>
    <row r="41" spans="1:3" x14ac:dyDescent="0.2">
      <c r="A41" s="34">
        <v>65269</v>
      </c>
      <c r="B41" s="45" t="s">
        <v>149</v>
      </c>
      <c r="C41" s="104">
        <f>SUM(C42:C46)</f>
        <v>50501.93</v>
      </c>
    </row>
    <row r="42" spans="1:3" x14ac:dyDescent="0.2">
      <c r="A42" s="140">
        <v>652692</v>
      </c>
      <c r="B42" s="93" t="s">
        <v>170</v>
      </c>
      <c r="C42" s="105">
        <v>41870</v>
      </c>
    </row>
    <row r="43" spans="1:3" ht="15.75" customHeight="1" x14ac:dyDescent="0.2">
      <c r="A43" s="140">
        <v>652693</v>
      </c>
      <c r="B43" s="93" t="s">
        <v>171</v>
      </c>
      <c r="C43" s="105">
        <v>3690</v>
      </c>
    </row>
    <row r="44" spans="1:3" ht="15.75" customHeight="1" x14ac:dyDescent="0.2">
      <c r="A44" s="140">
        <v>652694</v>
      </c>
      <c r="B44" s="93" t="s">
        <v>191</v>
      </c>
      <c r="C44" s="105">
        <v>501.93</v>
      </c>
    </row>
    <row r="45" spans="1:3" ht="15.75" customHeight="1" x14ac:dyDescent="0.2">
      <c r="A45" s="140">
        <v>652695</v>
      </c>
      <c r="B45" s="93" t="s">
        <v>172</v>
      </c>
      <c r="C45" s="105">
        <v>4440</v>
      </c>
    </row>
    <row r="46" spans="1:3" ht="15.75" customHeight="1" x14ac:dyDescent="0.2">
      <c r="A46" s="38"/>
      <c r="B46" s="46"/>
      <c r="C46" s="103"/>
    </row>
    <row r="47" spans="1:3" ht="15.75" customHeight="1" x14ac:dyDescent="0.2">
      <c r="A47" s="34">
        <v>6614</v>
      </c>
      <c r="B47" s="45" t="s">
        <v>174</v>
      </c>
      <c r="C47" s="120">
        <v>2249</v>
      </c>
    </row>
    <row r="48" spans="1:3" ht="15.75" customHeight="1" x14ac:dyDescent="0.2">
      <c r="A48" s="34"/>
      <c r="B48" s="45"/>
      <c r="C48" s="129"/>
    </row>
    <row r="49" spans="1:3" ht="15.75" customHeight="1" x14ac:dyDescent="0.2">
      <c r="A49" s="34">
        <v>6631</v>
      </c>
      <c r="B49" s="45" t="s">
        <v>173</v>
      </c>
      <c r="C49" s="120">
        <f>SUM(C50:C51)</f>
        <v>3040</v>
      </c>
    </row>
    <row r="50" spans="1:3" ht="15.75" customHeight="1" x14ac:dyDescent="0.2">
      <c r="A50" s="38">
        <v>66312</v>
      </c>
      <c r="B50" s="145" t="s">
        <v>192</v>
      </c>
      <c r="C50" s="156">
        <v>1190</v>
      </c>
    </row>
    <row r="51" spans="1:3" x14ac:dyDescent="0.2">
      <c r="A51" s="38">
        <v>66313</v>
      </c>
      <c r="B51" s="145" t="s">
        <v>193</v>
      </c>
      <c r="C51" s="103">
        <v>1850</v>
      </c>
    </row>
    <row r="52" spans="1:3" x14ac:dyDescent="0.2">
      <c r="A52" s="38"/>
      <c r="B52" s="46"/>
      <c r="C52" s="103"/>
    </row>
    <row r="53" spans="1:3" x14ac:dyDescent="0.2">
      <c r="A53" s="34">
        <v>67111</v>
      </c>
      <c r="B53" s="45" t="s">
        <v>45</v>
      </c>
      <c r="C53" s="120">
        <f>SUM(C54:C55)</f>
        <v>740653.5</v>
      </c>
    </row>
    <row r="54" spans="1:3" x14ac:dyDescent="0.2">
      <c r="A54" s="40">
        <v>671111</v>
      </c>
      <c r="B54" s="46" t="s">
        <v>51</v>
      </c>
      <c r="C54" s="104">
        <v>701781.5</v>
      </c>
    </row>
    <row r="55" spans="1:3" x14ac:dyDescent="0.2">
      <c r="A55" s="40">
        <v>671119</v>
      </c>
      <c r="B55" s="46" t="s">
        <v>150</v>
      </c>
      <c r="C55" s="129">
        <f>SUM(C56:C58)</f>
        <v>38872</v>
      </c>
    </row>
    <row r="56" spans="1:3" x14ac:dyDescent="0.2">
      <c r="B56" s="138" t="s">
        <v>175</v>
      </c>
      <c r="C56" s="105">
        <v>13272</v>
      </c>
    </row>
    <row r="57" spans="1:3" x14ac:dyDescent="0.2">
      <c r="B57" s="138" t="s">
        <v>194</v>
      </c>
      <c r="C57" s="105">
        <v>600</v>
      </c>
    </row>
    <row r="58" spans="1:3" x14ac:dyDescent="0.2">
      <c r="B58" s="138" t="s">
        <v>195</v>
      </c>
      <c r="C58" s="105">
        <v>25000</v>
      </c>
    </row>
    <row r="59" spans="1:3" x14ac:dyDescent="0.2">
      <c r="A59" s="37"/>
      <c r="C59" s="103"/>
    </row>
    <row r="60" spans="1:3" x14ac:dyDescent="0.2">
      <c r="A60" s="78">
        <v>7</v>
      </c>
      <c r="B60" s="79" t="s">
        <v>56</v>
      </c>
      <c r="C60" s="102">
        <f>C61</f>
        <v>4243.93</v>
      </c>
    </row>
    <row r="61" spans="1:3" x14ac:dyDescent="0.2">
      <c r="A61" s="137">
        <v>72119</v>
      </c>
      <c r="B61" s="138" t="s">
        <v>55</v>
      </c>
      <c r="C61" s="105">
        <v>4243.93</v>
      </c>
    </row>
    <row r="62" spans="1:3" ht="13.5" thickBot="1" x14ac:dyDescent="0.25">
      <c r="A62" s="49"/>
      <c r="B62" s="50"/>
      <c r="C62" s="107"/>
    </row>
    <row r="63" spans="1:3" ht="18" customHeight="1" thickBot="1" x14ac:dyDescent="0.25">
      <c r="A63" s="51" t="s">
        <v>132</v>
      </c>
      <c r="B63" s="52" t="s">
        <v>9</v>
      </c>
      <c r="C63" s="108">
        <f>C8+C60</f>
        <v>3546527.7799999993</v>
      </c>
    </row>
    <row r="64" spans="1:3" x14ac:dyDescent="0.2">
      <c r="C64" s="109"/>
    </row>
    <row r="65" spans="1:3" x14ac:dyDescent="0.2">
      <c r="C65" s="110"/>
    </row>
    <row r="66" spans="1:3" ht="19.5" customHeight="1" x14ac:dyDescent="0.2">
      <c r="A66" s="181" t="s">
        <v>152</v>
      </c>
      <c r="B66" s="182"/>
      <c r="C66" s="182"/>
    </row>
    <row r="67" spans="1:3" ht="9" customHeight="1" x14ac:dyDescent="0.2">
      <c r="C67" s="106"/>
    </row>
    <row r="68" spans="1:3" ht="17.25" customHeight="1" x14ac:dyDescent="0.2">
      <c r="A68" s="95">
        <v>3</v>
      </c>
      <c r="B68" s="96" t="s">
        <v>89</v>
      </c>
      <c r="C68" s="111">
        <f>C69+C70+C95</f>
        <v>3022101.39</v>
      </c>
    </row>
    <row r="69" spans="1:3" x14ac:dyDescent="0.2">
      <c r="A69" s="41">
        <v>31</v>
      </c>
      <c r="B69" s="89" t="s">
        <v>65</v>
      </c>
      <c r="C69" s="130">
        <v>2277622.63</v>
      </c>
    </row>
    <row r="70" spans="1:3" x14ac:dyDescent="0.2">
      <c r="A70" s="41">
        <v>32</v>
      </c>
      <c r="B70" s="89" t="s">
        <v>10</v>
      </c>
      <c r="C70" s="130">
        <f>SUM(C71:C93)</f>
        <v>739998.36999999988</v>
      </c>
    </row>
    <row r="71" spans="1:3" x14ac:dyDescent="0.2">
      <c r="A71" s="134">
        <v>3211</v>
      </c>
      <c r="B71" s="135" t="s">
        <v>66</v>
      </c>
      <c r="C71" s="136">
        <v>28350</v>
      </c>
    </row>
    <row r="72" spans="1:3" x14ac:dyDescent="0.2">
      <c r="A72" s="134">
        <v>3212</v>
      </c>
      <c r="B72" s="135" t="s">
        <v>67</v>
      </c>
      <c r="C72" s="136">
        <v>133026.34</v>
      </c>
    </row>
    <row r="73" spans="1:3" x14ac:dyDescent="0.2">
      <c r="A73" s="134">
        <v>3213</v>
      </c>
      <c r="B73" s="135" t="s">
        <v>68</v>
      </c>
      <c r="C73" s="136">
        <v>9568</v>
      </c>
    </row>
    <row r="74" spans="1:3" x14ac:dyDescent="0.2">
      <c r="A74" s="134">
        <v>3214</v>
      </c>
      <c r="B74" s="135" t="s">
        <v>69</v>
      </c>
      <c r="C74" s="136">
        <v>5420</v>
      </c>
    </row>
    <row r="75" spans="1:3" x14ac:dyDescent="0.2">
      <c r="A75" s="134">
        <v>3221</v>
      </c>
      <c r="B75" s="135" t="s">
        <v>70</v>
      </c>
      <c r="C75" s="136">
        <v>35043.69</v>
      </c>
    </row>
    <row r="76" spans="1:3" x14ac:dyDescent="0.2">
      <c r="A76" s="134">
        <v>3222</v>
      </c>
      <c r="B76" s="135" t="s">
        <v>71</v>
      </c>
      <c r="C76" s="136">
        <v>150924.91</v>
      </c>
    </row>
    <row r="77" spans="1:3" x14ac:dyDescent="0.2">
      <c r="A77" s="134">
        <v>3223</v>
      </c>
      <c r="B77" s="135" t="s">
        <v>72</v>
      </c>
      <c r="C77" s="136">
        <v>64656.07</v>
      </c>
    </row>
    <row r="78" spans="1:3" x14ac:dyDescent="0.2">
      <c r="A78" s="134">
        <v>3224</v>
      </c>
      <c r="B78" s="135" t="s">
        <v>73</v>
      </c>
      <c r="C78" s="136">
        <v>12653.23</v>
      </c>
    </row>
    <row r="79" spans="1:3" x14ac:dyDescent="0.2">
      <c r="A79" s="134">
        <v>3225</v>
      </c>
      <c r="B79" s="135" t="s">
        <v>74</v>
      </c>
      <c r="C79" s="136">
        <v>2928.17</v>
      </c>
    </row>
    <row r="80" spans="1:3" x14ac:dyDescent="0.2">
      <c r="A80" s="134">
        <v>3227</v>
      </c>
      <c r="B80" s="135" t="s">
        <v>75</v>
      </c>
      <c r="C80" s="136">
        <v>1195</v>
      </c>
    </row>
    <row r="81" spans="1:3" x14ac:dyDescent="0.2">
      <c r="A81" s="134">
        <v>3231</v>
      </c>
      <c r="B81" s="135" t="s">
        <v>76</v>
      </c>
      <c r="C81" s="136">
        <v>25360.66</v>
      </c>
    </row>
    <row r="82" spans="1:3" x14ac:dyDescent="0.2">
      <c r="A82" s="134">
        <v>3232</v>
      </c>
      <c r="B82" s="135" t="s">
        <v>153</v>
      </c>
      <c r="C82" s="136">
        <v>14974.73</v>
      </c>
    </row>
    <row r="83" spans="1:3" x14ac:dyDescent="0.2">
      <c r="A83" s="134">
        <v>3233</v>
      </c>
      <c r="B83" s="135" t="s">
        <v>143</v>
      </c>
      <c r="C83" s="136">
        <v>3750</v>
      </c>
    </row>
    <row r="84" spans="1:3" x14ac:dyDescent="0.2">
      <c r="A84" s="134">
        <v>3234</v>
      </c>
      <c r="B84" s="135" t="s">
        <v>78</v>
      </c>
      <c r="C84" s="136">
        <v>20860.310000000001</v>
      </c>
    </row>
    <row r="85" spans="1:3" x14ac:dyDescent="0.2">
      <c r="A85" s="134">
        <v>3235</v>
      </c>
      <c r="B85" s="135" t="s">
        <v>122</v>
      </c>
      <c r="C85" s="136">
        <v>7940.67</v>
      </c>
    </row>
    <row r="86" spans="1:3" x14ac:dyDescent="0.2">
      <c r="A86" s="134">
        <v>3236</v>
      </c>
      <c r="B86" s="135" t="s">
        <v>79</v>
      </c>
      <c r="C86" s="136">
        <v>11492.13</v>
      </c>
    </row>
    <row r="87" spans="1:3" x14ac:dyDescent="0.2">
      <c r="A87" s="134">
        <v>3237</v>
      </c>
      <c r="B87" s="135" t="s">
        <v>80</v>
      </c>
      <c r="C87" s="136">
        <v>21306</v>
      </c>
    </row>
    <row r="88" spans="1:3" x14ac:dyDescent="0.2">
      <c r="A88" s="134">
        <v>3238</v>
      </c>
      <c r="B88" s="135" t="s">
        <v>81</v>
      </c>
      <c r="C88" s="136">
        <v>5802.24</v>
      </c>
    </row>
    <row r="89" spans="1:3" x14ac:dyDescent="0.2">
      <c r="A89" s="134">
        <v>3239</v>
      </c>
      <c r="B89" s="135" t="s">
        <v>82</v>
      </c>
      <c r="C89" s="136">
        <v>4794.59</v>
      </c>
    </row>
    <row r="90" spans="1:3" x14ac:dyDescent="0.2">
      <c r="A90" s="134">
        <v>3292</v>
      </c>
      <c r="B90" s="135" t="s">
        <v>142</v>
      </c>
      <c r="C90" s="136">
        <v>7573.29</v>
      </c>
    </row>
    <row r="91" spans="1:3" x14ac:dyDescent="0.2">
      <c r="A91" s="134">
        <v>3294</v>
      </c>
      <c r="B91" s="135" t="s">
        <v>85</v>
      </c>
      <c r="C91" s="136">
        <v>800</v>
      </c>
    </row>
    <row r="92" spans="1:3" x14ac:dyDescent="0.2">
      <c r="A92" s="134">
        <v>3295</v>
      </c>
      <c r="B92" s="135" t="s">
        <v>124</v>
      </c>
      <c r="C92" s="136">
        <v>13556.94</v>
      </c>
    </row>
    <row r="93" spans="1:3" x14ac:dyDescent="0.2">
      <c r="A93" s="134">
        <v>3299</v>
      </c>
      <c r="B93" s="135" t="s">
        <v>86</v>
      </c>
      <c r="C93" s="136">
        <v>158021.4</v>
      </c>
    </row>
    <row r="94" spans="1:3" x14ac:dyDescent="0.2">
      <c r="A94" s="134"/>
      <c r="B94" s="135"/>
      <c r="C94" s="136"/>
    </row>
    <row r="95" spans="1:3" x14ac:dyDescent="0.2">
      <c r="A95" s="41">
        <v>34</v>
      </c>
      <c r="B95" s="89" t="s">
        <v>88</v>
      </c>
      <c r="C95" s="130">
        <f>C96+C97</f>
        <v>4480.3900000000003</v>
      </c>
    </row>
    <row r="96" spans="1:3" x14ac:dyDescent="0.2">
      <c r="A96" s="134">
        <v>3431</v>
      </c>
      <c r="B96" s="135" t="s">
        <v>87</v>
      </c>
      <c r="C96" s="136">
        <v>4480.3900000000003</v>
      </c>
    </row>
    <row r="97" spans="1:3" x14ac:dyDescent="0.2">
      <c r="C97" s="103"/>
    </row>
    <row r="98" spans="1:3" x14ac:dyDescent="0.2">
      <c r="A98" s="90"/>
      <c r="B98" s="91"/>
      <c r="C98" s="106"/>
    </row>
    <row r="99" spans="1:3" ht="17.25" customHeight="1" x14ac:dyDescent="0.2">
      <c r="A99" s="131">
        <v>4</v>
      </c>
      <c r="B99" s="132" t="s">
        <v>95</v>
      </c>
      <c r="C99" s="133">
        <f>C100+C108</f>
        <v>510307.83</v>
      </c>
    </row>
    <row r="100" spans="1:3" x14ac:dyDescent="0.2">
      <c r="A100" s="41">
        <v>42</v>
      </c>
      <c r="B100" s="89" t="s">
        <v>90</v>
      </c>
      <c r="C100" s="130">
        <f>SUM(C101:C106)</f>
        <v>61849.26</v>
      </c>
    </row>
    <row r="101" spans="1:3" x14ac:dyDescent="0.2">
      <c r="A101" s="134">
        <v>4212</v>
      </c>
      <c r="B101" s="135" t="s">
        <v>155</v>
      </c>
      <c r="C101" s="136"/>
    </row>
    <row r="102" spans="1:3" x14ac:dyDescent="0.2">
      <c r="A102" s="134">
        <v>4221</v>
      </c>
      <c r="B102" s="135" t="s">
        <v>91</v>
      </c>
      <c r="C102" s="136">
        <v>5199</v>
      </c>
    </row>
    <row r="103" spans="1:3" x14ac:dyDescent="0.2">
      <c r="A103" s="134">
        <v>4222</v>
      </c>
      <c r="B103" s="135" t="s">
        <v>163</v>
      </c>
      <c r="C103" s="136"/>
    </row>
    <row r="104" spans="1:3" x14ac:dyDescent="0.2">
      <c r="A104" s="134">
        <v>4226</v>
      </c>
      <c r="B104" s="135" t="s">
        <v>156</v>
      </c>
      <c r="C104" s="136"/>
    </row>
    <row r="105" spans="1:3" x14ac:dyDescent="0.2">
      <c r="A105" s="134">
        <v>4227</v>
      </c>
      <c r="B105" s="135" t="s">
        <v>93</v>
      </c>
      <c r="C105" s="136"/>
    </row>
    <row r="106" spans="1:3" x14ac:dyDescent="0.2">
      <c r="A106" s="134">
        <v>4241</v>
      </c>
      <c r="B106" s="135" t="s">
        <v>94</v>
      </c>
      <c r="C106" s="136">
        <v>56650.26</v>
      </c>
    </row>
    <row r="107" spans="1:3" x14ac:dyDescent="0.2">
      <c r="A107" s="134"/>
      <c r="B107" s="135"/>
      <c r="C107" s="136"/>
    </row>
    <row r="108" spans="1:3" x14ac:dyDescent="0.2">
      <c r="A108" s="41">
        <v>45</v>
      </c>
      <c r="B108" s="119" t="s">
        <v>159</v>
      </c>
      <c r="C108" s="130">
        <f>C109+C110</f>
        <v>448458.57</v>
      </c>
    </row>
    <row r="109" spans="1:3" x14ac:dyDescent="0.2">
      <c r="A109" s="134">
        <v>4511</v>
      </c>
      <c r="B109" s="135" t="s">
        <v>157</v>
      </c>
      <c r="C109" s="136">
        <v>448458.57</v>
      </c>
    </row>
    <row r="110" spans="1:3" x14ac:dyDescent="0.2">
      <c r="A110" s="134">
        <v>4521</v>
      </c>
      <c r="B110" s="135" t="s">
        <v>158</v>
      </c>
      <c r="C110" s="136">
        <v>0</v>
      </c>
    </row>
    <row r="111" spans="1:3" x14ac:dyDescent="0.2">
      <c r="C111" s="103"/>
    </row>
    <row r="112" spans="1:3" ht="15" x14ac:dyDescent="0.2">
      <c r="A112" s="125"/>
      <c r="B112" s="126" t="s">
        <v>160</v>
      </c>
      <c r="C112" s="127"/>
    </row>
    <row r="113" spans="1:11" ht="17.25" customHeight="1" x14ac:dyDescent="0.2">
      <c r="B113" s="68" t="s">
        <v>104</v>
      </c>
      <c r="C113" s="112">
        <f>C8+C60</f>
        <v>3546527.7799999993</v>
      </c>
    </row>
    <row r="114" spans="1:11" ht="17.25" customHeight="1" x14ac:dyDescent="0.2">
      <c r="B114" s="86" t="s">
        <v>102</v>
      </c>
      <c r="C114" s="113">
        <f>C68+C99</f>
        <v>3532409.22</v>
      </c>
    </row>
    <row r="115" spans="1:11" ht="18.75" customHeight="1" x14ac:dyDescent="0.2">
      <c r="A115" s="124"/>
      <c r="B115" s="122" t="s">
        <v>197</v>
      </c>
      <c r="C115" s="123">
        <f>C113-C114</f>
        <v>14118.559999999125</v>
      </c>
    </row>
    <row r="116" spans="1:11" x14ac:dyDescent="0.2">
      <c r="C116" s="112"/>
    </row>
    <row r="117" spans="1:11" ht="18" customHeight="1" x14ac:dyDescent="0.2">
      <c r="A117" s="114"/>
      <c r="B117" s="116" t="s">
        <v>198</v>
      </c>
      <c r="C117" s="117">
        <f>SUM(C118:C120)</f>
        <v>148026.15</v>
      </c>
    </row>
    <row r="118" spans="1:11" ht="17.25" customHeight="1" x14ac:dyDescent="0.2">
      <c r="A118" s="134"/>
      <c r="B118" s="158" t="s">
        <v>183</v>
      </c>
      <c r="C118" s="159">
        <v>84085.23</v>
      </c>
    </row>
    <row r="119" spans="1:11" ht="17.25" customHeight="1" x14ac:dyDescent="0.2">
      <c r="A119" s="134"/>
      <c r="B119" s="158" t="s">
        <v>184</v>
      </c>
      <c r="C119" s="159">
        <v>59528.13</v>
      </c>
    </row>
    <row r="120" spans="1:11" ht="17.25" customHeight="1" x14ac:dyDescent="0.2">
      <c r="A120" s="134"/>
      <c r="B120" s="158" t="s">
        <v>154</v>
      </c>
      <c r="C120" s="159">
        <v>4412.79</v>
      </c>
    </row>
    <row r="122" spans="1:11" ht="15" customHeight="1" x14ac:dyDescent="0.2">
      <c r="A122" s="114"/>
      <c r="B122" s="118" t="s">
        <v>103</v>
      </c>
      <c r="C122" s="115"/>
    </row>
    <row r="123" spans="1:11" ht="16.5" customHeight="1" x14ac:dyDescent="0.2">
      <c r="A123" s="41"/>
      <c r="B123" s="68" t="s">
        <v>181</v>
      </c>
      <c r="C123" s="146">
        <v>122457.62</v>
      </c>
    </row>
    <row r="124" spans="1:11" ht="16.5" customHeight="1" x14ac:dyDescent="0.2">
      <c r="A124" s="41"/>
      <c r="B124" s="86" t="s">
        <v>196</v>
      </c>
      <c r="C124" s="113">
        <f>C115</f>
        <v>14118.559999999125</v>
      </c>
    </row>
    <row r="125" spans="1:11" x14ac:dyDescent="0.2">
      <c r="A125" s="81"/>
      <c r="B125" s="121" t="s">
        <v>199</v>
      </c>
      <c r="C125" s="130">
        <f>SUM(C123:C124)</f>
        <v>136576.17999999912</v>
      </c>
    </row>
    <row r="126" spans="1:11" x14ac:dyDescent="0.2">
      <c r="A126" s="134"/>
      <c r="B126" s="135"/>
      <c r="C126" s="136"/>
    </row>
    <row r="127" spans="1:11" x14ac:dyDescent="0.2">
      <c r="A127" s="160"/>
      <c r="B127" s="161" t="s">
        <v>208</v>
      </c>
      <c r="C127" s="162"/>
    </row>
    <row r="128" spans="1:11" s="163" customFormat="1" ht="15" customHeight="1" x14ac:dyDescent="0.2">
      <c r="A128" s="147"/>
      <c r="B128" s="157" t="s">
        <v>182</v>
      </c>
      <c r="C128" s="99">
        <v>59528.13</v>
      </c>
      <c r="E128" s="44"/>
      <c r="F128" s="44"/>
      <c r="G128" s="44"/>
      <c r="H128" s="44"/>
      <c r="I128" s="44"/>
      <c r="J128" s="44"/>
      <c r="K128" s="44"/>
    </row>
    <row r="129" spans="1:11" s="163" customFormat="1" ht="15" customHeight="1" x14ac:dyDescent="0.2">
      <c r="A129" s="147"/>
      <c r="B129" s="157" t="s">
        <v>57</v>
      </c>
      <c r="C129" s="99">
        <v>17463.07</v>
      </c>
      <c r="E129" s="44"/>
      <c r="F129" s="44"/>
      <c r="G129" s="44"/>
      <c r="H129" s="44"/>
      <c r="I129" s="44"/>
      <c r="J129" s="44"/>
      <c r="K129" s="44"/>
    </row>
    <row r="130" spans="1:11" s="163" customFormat="1" ht="15" customHeight="1" x14ac:dyDescent="0.2">
      <c r="A130" s="147"/>
      <c r="B130" s="157" t="s">
        <v>202</v>
      </c>
      <c r="C130" s="99">
        <v>14400</v>
      </c>
      <c r="E130" s="44"/>
      <c r="F130" s="44"/>
      <c r="G130" s="44"/>
      <c r="H130" s="44"/>
      <c r="I130" s="44"/>
      <c r="J130" s="44"/>
      <c r="K130" s="44"/>
    </row>
    <row r="131" spans="1:11" s="163" customFormat="1" ht="15" customHeight="1" x14ac:dyDescent="0.2">
      <c r="A131" s="147"/>
      <c r="B131" s="157" t="s">
        <v>203</v>
      </c>
      <c r="C131" s="99">
        <v>1000</v>
      </c>
      <c r="E131" s="44"/>
      <c r="F131" s="44"/>
      <c r="G131" s="44"/>
      <c r="H131" s="44"/>
      <c r="I131" s="44"/>
      <c r="J131" s="44"/>
      <c r="K131" s="44"/>
    </row>
    <row r="132" spans="1:11" s="163" customFormat="1" ht="15" customHeight="1" x14ac:dyDescent="0.2">
      <c r="A132" s="147"/>
      <c r="B132" s="157" t="s">
        <v>204</v>
      </c>
      <c r="C132" s="99">
        <v>15265.97</v>
      </c>
      <c r="E132" s="44"/>
      <c r="F132" s="44"/>
      <c r="G132" s="44"/>
      <c r="H132" s="44"/>
      <c r="I132" s="44"/>
      <c r="J132" s="44"/>
      <c r="K132" s="44"/>
    </row>
    <row r="133" spans="1:11" s="163" customFormat="1" ht="15" customHeight="1" x14ac:dyDescent="0.2">
      <c r="A133" s="147"/>
      <c r="B133" s="157" t="s">
        <v>205</v>
      </c>
      <c r="C133" s="99">
        <v>11760</v>
      </c>
      <c r="E133" s="44"/>
      <c r="F133" s="44"/>
      <c r="G133" s="44"/>
      <c r="H133" s="44"/>
      <c r="I133" s="44"/>
      <c r="J133" s="44"/>
      <c r="K133" s="44"/>
    </row>
    <row r="134" spans="1:11" s="163" customFormat="1" ht="15" customHeight="1" x14ac:dyDescent="0.2">
      <c r="A134" s="147"/>
      <c r="B134" s="157" t="s">
        <v>207</v>
      </c>
      <c r="C134" s="99">
        <v>12000</v>
      </c>
      <c r="E134" s="44"/>
      <c r="F134" s="44"/>
      <c r="G134" s="44"/>
      <c r="H134" s="44"/>
      <c r="I134" s="44"/>
      <c r="J134" s="44"/>
      <c r="K134" s="44"/>
    </row>
    <row r="135" spans="1:11" s="163" customFormat="1" ht="15" customHeight="1" x14ac:dyDescent="0.2">
      <c r="A135" s="147"/>
      <c r="B135" s="164" t="s">
        <v>206</v>
      </c>
      <c r="C135" s="165">
        <v>5159.01</v>
      </c>
      <c r="E135" s="44"/>
      <c r="F135" s="44"/>
      <c r="G135" s="44"/>
      <c r="H135" s="44"/>
      <c r="I135" s="44"/>
      <c r="J135" s="44"/>
      <c r="K135" s="44"/>
    </row>
    <row r="136" spans="1:11" s="163" customFormat="1" ht="15" customHeight="1" x14ac:dyDescent="0.2">
      <c r="A136" s="147"/>
      <c r="B136" s="166" t="s">
        <v>209</v>
      </c>
      <c r="C136" s="155">
        <f>SUM(C128:C135)</f>
        <v>136576.18</v>
      </c>
      <c r="E136" s="44"/>
      <c r="F136" s="44"/>
      <c r="G136" s="44"/>
      <c r="H136" s="44"/>
      <c r="I136" s="44"/>
      <c r="J136" s="44"/>
      <c r="K136" s="44"/>
    </row>
    <row r="137" spans="1:11" ht="12.75" customHeight="1" x14ac:dyDescent="0.2">
      <c r="A137" s="147"/>
      <c r="C137" s="112"/>
    </row>
    <row r="138" spans="1:11" ht="12.75" customHeight="1" x14ac:dyDescent="0.2">
      <c r="A138" s="134"/>
      <c r="B138" s="135"/>
      <c r="C138" s="136"/>
    </row>
    <row r="139" spans="1:11" ht="18" customHeight="1" x14ac:dyDescent="0.2">
      <c r="A139" s="151"/>
      <c r="B139" s="153" t="s">
        <v>185</v>
      </c>
      <c r="C139" s="152"/>
    </row>
    <row r="140" spans="1:11" ht="12.75" customHeight="1" x14ac:dyDescent="0.2"/>
    <row r="141" spans="1:11" ht="39.75" customHeight="1" x14ac:dyDescent="0.2">
      <c r="B141" s="150" t="s">
        <v>201</v>
      </c>
    </row>
    <row r="142" spans="1:11" ht="12.75" customHeight="1" x14ac:dyDescent="0.2">
      <c r="B142" s="149"/>
    </row>
    <row r="143" spans="1:11" ht="12.75" customHeight="1" x14ac:dyDescent="0.2">
      <c r="A143" s="154" t="s">
        <v>212</v>
      </c>
      <c r="B143" s="148" t="s">
        <v>213</v>
      </c>
      <c r="C143" s="155" t="s">
        <v>214</v>
      </c>
    </row>
    <row r="144" spans="1:11" ht="34.5" customHeight="1" x14ac:dyDescent="0.2">
      <c r="B144" s="157" t="s">
        <v>218</v>
      </c>
    </row>
    <row r="145" spans="1:3" ht="12.75" customHeight="1" x14ac:dyDescent="0.2"/>
    <row r="146" spans="1:3" ht="12.75" customHeight="1" x14ac:dyDescent="0.2">
      <c r="A146" s="154" t="s">
        <v>215</v>
      </c>
      <c r="B146" s="148" t="s">
        <v>216</v>
      </c>
    </row>
    <row r="147" spans="1:3" ht="29.25" customHeight="1" x14ac:dyDescent="0.2">
      <c r="B147" s="157" t="s">
        <v>219</v>
      </c>
      <c r="C147" s="155" t="s">
        <v>217</v>
      </c>
    </row>
    <row r="150" spans="1:3" x14ac:dyDescent="0.2">
      <c r="A150" s="40" t="s">
        <v>200</v>
      </c>
    </row>
    <row r="151" spans="1:3" x14ac:dyDescent="0.2">
      <c r="B151" s="128"/>
    </row>
    <row r="152" spans="1:3" x14ac:dyDescent="0.2">
      <c r="B152" s="40" t="s">
        <v>210</v>
      </c>
    </row>
    <row r="153" spans="1:3" x14ac:dyDescent="0.2">
      <c r="B153" s="37" t="s">
        <v>211</v>
      </c>
    </row>
  </sheetData>
  <mergeCells count="4">
    <mergeCell ref="A3:C3"/>
    <mergeCell ref="A4:C4"/>
    <mergeCell ref="A6:C6"/>
    <mergeCell ref="A66:C6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4294967293" r:id="rId1"/>
  <headerFooter alignWithMargins="0"/>
  <rowBreaks count="2" manualBreakCount="2">
    <brk id="59" max="2" man="1"/>
    <brk id="1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Bilješke 2012</vt:lpstr>
      <vt:lpstr>Bilješke 2013</vt:lpstr>
      <vt:lpstr>Bilješke 2014</vt:lpstr>
      <vt:lpstr>'Bilješke 2014'!Podrucje_ispisa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Virgoo</dc:creator>
  <cp:lastModifiedBy>TAJNIK</cp:lastModifiedBy>
  <cp:lastPrinted>2020-02-05T03:08:24Z</cp:lastPrinted>
  <dcterms:created xsi:type="dcterms:W3CDTF">2009-02-10T04:03:55Z</dcterms:created>
  <dcterms:modified xsi:type="dcterms:W3CDTF">2020-02-05T03:08:42Z</dcterms:modified>
</cp:coreProperties>
</file>